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ashimomura\Desktop\HP公表用\"/>
    </mc:Choice>
  </mc:AlternateContent>
  <xr:revisionPtr revIDLastSave="0" documentId="13_ncr:1_{84EFE7D3-E6F3-487B-A7DC-3EFE091D5329}" xr6:coauthVersionLast="45" xr6:coauthVersionMax="45" xr10:uidLastSave="{00000000-0000-0000-0000-000000000000}"/>
  <workbookProtection workbookAlgorithmName="SHA-512" workbookHashValue="z1nUtapQZrLdMFHoaATI3X/lYmJ7y7sWcJlsGqF9xCDt9ZB5kVeyupBjorYoy4EBZn/0J+u+LXourlRIHkvZfw==" workbookSaltValue="yoSF0RVhdqqS9+2d2zXaNw==" workbookSpinCount="100000" lockStructure="1"/>
  <bookViews>
    <workbookView xWindow="2130" yWindow="675" windowWidth="23370" windowHeight="133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BB10" i="4"/>
  <c r="AT10" i="4"/>
  <c r="AL10" i="4"/>
  <c r="W10" i="4"/>
  <c r="P10" i="4"/>
  <c r="B10" i="4"/>
  <c r="BB8" i="4"/>
  <c r="AD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<sst xmlns="http://schemas.openxmlformats.org/spreadsheetml/2006/main" count="228" uniqueCount="113">
  <si>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</si>
  <si>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</si>
  <si>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</si>
  <si>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</si>
  <si>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</si>
  <si>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</si>
  <si>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</si>
  <si>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</si>
  <si>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</si>
  <si>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</si>
  <si>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</si>
  <si>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</si>
  <si>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</si>
  <si>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</si>
  <si>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</si>
  <si>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</si>
  <si>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</si>
  <si>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</si>
  <si>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</si>
  <si>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</si>
  <si>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</si>
  <si>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</si>
  <si>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</si>
  <si>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</si>
  <si>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</si>
  <si>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</si>
  <si>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</si>
  <si>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</si>
  <si>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</si>
  <si>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</si>
  <si>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</si>
  <si>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</si>
  <si>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</si>
  <si>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</si>
  <si>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</si>
  <si>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</si>
  <si>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</si>
  <si>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</si>
  <si>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</si>
  <si>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</si>
  <si>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</si>
  <si>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</si>
  <si>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</si>
  <si>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</si>
  <si>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</si>
  <si>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</si>
  <si>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</si>
  <si>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</si>
  <si>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</si>
  <si>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</si>
  <si>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</si>
  <si>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</si>
  <si>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</si>
  <si>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</si>
  <si>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</si>
  <si>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</si>
  <si>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</si>
  <si>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</si>
  <si>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</si>
  <si>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</si>
  <si>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</si>
  <si>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</si>
  <si>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</si>
  <si>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</si>
  <si>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</si>
  <si>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</si>
  <si>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</si>
  <si>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</si>
  <si>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</si>
  <si>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</si>
  <si>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</si>
  <si>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</si>
  <si>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</si>
  <si>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</si>
  <si>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</si>
  <si>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</si>
  <si>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</si>
  <si>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</si>
  <si>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</si>
  <si>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</si>
  <si>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</si>
  <si>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</si>
  <si>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</si>
  <si>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</si>
  <si>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</si>
  <si>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</si>
  <si>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</si>
  <si>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</si>
  <si>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</si>
  <si>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</si>
  <si>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</si>
  <si>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</si>
  <si>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</si>
  <si>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九戸村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</si>
  <si>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</si>
  <si>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</si>
  <si>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</si>
  <si>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</si>
  <si>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</si>
  <si>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</si>
  <si>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</si>
  <si>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</si>
  <si>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</si>
  <si>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</si>
  <si>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</si>
  <si>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</si>
  <si>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</si>
  <si>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</si>
  <si>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</si>
  <si>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</si>
  <si>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①有形固定資産減価償却費率については、全国及び類似団体より若干高水準の状況であり年々増加傾向にあることから、経営戦略に基づいた更新事業を着実に進めていかなければならない。
②管路の更新状況については、平成４年から平成19年にかけて老朽管更新を行ったが、未着手地域の管路から経年比率は年々増加傾向にある。
③管路更新率は全国及び類似団体の平均と比較すると極めて低い状況であるが、現在見直し中の経営戦略に基づき計画的に老朽管更新事業を行っていく予定である。</t>
    <phoneticPr fontId="4"/>
  </si>
  <si>
    <t>①②⑤経営の状況は、経常収支比率・料金回収率ともに良好であり、概ね健全性が保たれている状況である。
③流動比率は令和５年度まで横ばいで推移していたが、令和６年度に宇堂口高度浄水施設建設工事に約２億3,000万円支出した。その支払いのために定期預金１億円を取崩し、そのうち約1,000万円が現金として残ったため、流動資産が増加した。また、企業債２件の償還が完了し、流動負債が約1,000万円減少したため流動比率が増加した。
④企業債残高対給水収益比率については、類似団体の平均を下回っており減少傾向にある状況である。しかしながら、経営戦略に基づいた更新事業に着手し始めたことから、今後適切な投資にかかる検討と料金水準の見直しに取り掛かる必要性がある。
⑥給水原価については、類似団体は上昇傾向にある中、近年は横ばいで推移してる。しかし、物価高騰により給水原価は昇することが予想されるため、維持管理費の削減により、給水原価の上昇を少しでも抑制できるように努める。
⑦⑧施設利用率及び有収水量については、施設の稼働状況は高いものの有収率を更に向上させていきたいと考える。令和５年度から漏水調査を実施しており、有収率が向上しているが、今後も継続した調査・修繕を行い収益向上を図っていく。</t>
    <rPh sb="51" eb="53">
      <t>リュウドウ</t>
    </rPh>
    <rPh sb="53" eb="55">
      <t>ヒリツ</t>
    </rPh>
    <rPh sb="56" eb="58">
      <t>レイワ</t>
    </rPh>
    <rPh sb="59" eb="60">
      <t>ネン</t>
    </rPh>
    <rPh sb="60" eb="61">
      <t>ド</t>
    </rPh>
    <rPh sb="63" eb="64">
      <t>ヨコ</t>
    </rPh>
    <rPh sb="67" eb="69">
      <t>スイイ</t>
    </rPh>
    <rPh sb="336" eb="338">
      <t>ルイジ</t>
    </rPh>
    <rPh sb="338" eb="340">
      <t>ダンタイ</t>
    </rPh>
    <rPh sb="341" eb="343">
      <t>ジョウショウ</t>
    </rPh>
    <rPh sb="343" eb="345">
      <t>ケイコウ</t>
    </rPh>
    <rPh sb="348" eb="349">
      <t>ナカ</t>
    </rPh>
    <rPh sb="350" eb="352">
      <t>キンネン</t>
    </rPh>
    <rPh sb="353" eb="354">
      <t>ヨコ</t>
    </rPh>
    <rPh sb="357" eb="359">
      <t>スイイ</t>
    </rPh>
    <phoneticPr fontId="4"/>
  </si>
  <si>
    <t>　経営状況は概ね良好である。　　　　　　　　　　
　しかし、老朽化した管路や施設・設備の更新事業を行う必要があり、また、人口減少に伴う収益の減が想定されることから、令和６年度に策定した経営戦略をもとに、現在の水道事業状況を十分に把握したうえで、安定した経費配分と施設・設備の更新を進めていく必要がある。
　公営企業会計の知識を有している人材を確保することは困難であるが、今後も公募活動を継続していくとともに、公営企業会計に従事している職員の知識向上に努めていく。
　経費削減に努めているが、職員給与費の負担や物価高騰による営業費用の増加が経営を圧迫しているため、今後は水道料金の改定を検討し、経営改善していく必要がある。</t>
    <rPh sb="82" eb="84">
      <t>レイワ</t>
    </rPh>
    <rPh sb="85" eb="87">
      <t>ネンド</t>
    </rPh>
    <rPh sb="88" eb="90">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</si>
</sst>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0.05</c:v>
                </c:pt>
                <c:pt idx="1">
                  <c:v>0.05</c:v>
                </c:pt>
                <c:pt idx="2">
                  <c:v>0.15</c:v>
                </c:pt>
                <c:pt idx="3" formatCode="#,##0.00;&quot;△&quot;#,##0.00">
                  <c:v>0</c:v>
                </c:pt>
                <c:pt idx="4" formatCode="#,##0.00;&quot;△&quot;#,##0.00">
                  <c:v>0</c:v>
                </c:pt>
              </c:numCache>
            </c:numRef>
          </c:val>
          <c:extLst>
            <c:ext xmlns:c16="http://schemas.microsoft.com/office/drawing/2014/chart" uri="{C3380CC4-5D6E-409C-BE32-E72D297353CC}">
              <c16:uniqueId val="{00000000-7B2D-4518-A74E-7C2E043D7B4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0.51</c:v>
                </c:pt>
                <c:pt idx="2">
                  <c:v>0.35</c:v>
                </c:pt>
                <c:pt idx="3">
                  <c:v>0.31</c:v>
                </c:pt>
                <c:pt idx="4">
                  <c:v>0.41</c:v>
                </c:pt>
              </c:numCache>
            </c:numRef>
          </c:val>
          <c:smooth val="0"/>
          <c:extLst>
            <c:ext xmlns:c16="http://schemas.microsoft.com/office/drawing/2014/chart" uri="{C3380CC4-5D6E-409C-BE32-E72D297353CC}">
              <c16:uniqueId val="{00000001-7B2D-4518-A74E-7C2E043D7B4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83.88</c:v>
                </c:pt>
                <c:pt idx="1">
                  <c:v>83.2</c:v>
                </c:pt>
                <c:pt idx="2">
                  <c:v>75.11</c:v>
                </c:pt>
                <c:pt idx="3">
                  <c:v>77.75</c:v>
                </c:pt>
                <c:pt idx="4">
                  <c:v>76</c:v>
                </c:pt>
              </c:numCache>
            </c:numRef>
          </c:val>
          <c:extLst>
            <c:ext xmlns:c16="http://schemas.microsoft.com/office/drawing/2014/chart" uri="{C3380CC4-5D6E-409C-BE32-E72D297353CC}">
              <c16:uniqueId val="{00000000-EFC2-4DD3-A007-172F2CDEB24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40.19</c:v>
                </c:pt>
                <c:pt idx="2">
                  <c:v>41.14</c:v>
                </c:pt>
                <c:pt idx="3">
                  <c:v>41.02</c:v>
                </c:pt>
                <c:pt idx="4">
                  <c:v>43.22</c:v>
                </c:pt>
              </c:numCache>
            </c:numRef>
          </c:val>
          <c:smooth val="0"/>
          <c:extLst>
            <c:ext xmlns:c16="http://schemas.microsoft.com/office/drawing/2014/chart" uri="{C3380CC4-5D6E-409C-BE32-E72D297353CC}">
              <c16:uniqueId val="{00000001-EFC2-4DD3-A007-172F2CDEB24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70.290000000000006</c:v>
                </c:pt>
                <c:pt idx="1">
                  <c:v>72.27</c:v>
                </c:pt>
                <c:pt idx="2">
                  <c:v>70.02</c:v>
                </c:pt>
                <c:pt idx="3">
                  <c:v>71.03</c:v>
                </c:pt>
                <c:pt idx="4">
                  <c:v>71.790000000000006</c:v>
                </c:pt>
              </c:numCache>
            </c:numRef>
          </c:val>
          <c:extLst>
            <c:ext xmlns:c16="http://schemas.microsoft.com/office/drawing/2014/chart" uri="{C3380CC4-5D6E-409C-BE32-E72D297353CC}">
              <c16:uniqueId val="{00000000-1EA9-4D9B-A8EE-8097E427463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71.52</c:v>
                </c:pt>
                <c:pt idx="2">
                  <c:v>70.42</c:v>
                </c:pt>
                <c:pt idx="3">
                  <c:v>69.900000000000006</c:v>
                </c:pt>
                <c:pt idx="4">
                  <c:v>70.16</c:v>
                </c:pt>
              </c:numCache>
            </c:numRef>
          </c:val>
          <c:smooth val="0"/>
          <c:extLst>
            <c:ext xmlns:c16="http://schemas.microsoft.com/office/drawing/2014/chart" uri="{C3380CC4-5D6E-409C-BE32-E72D297353CC}">
              <c16:uniqueId val="{00000001-1EA9-4D9B-A8EE-8097E427463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121.34</c:v>
                </c:pt>
                <c:pt idx="1">
                  <c:v>129.91</c:v>
                </c:pt>
                <c:pt idx="2">
                  <c:v>116.56</c:v>
                </c:pt>
                <c:pt idx="3">
                  <c:v>120.58</c:v>
                </c:pt>
                <c:pt idx="4">
                  <c:v>123.96</c:v>
                </c:pt>
              </c:numCache>
            </c:numRef>
          </c:val>
          <c:extLst>
            <c:ext xmlns:c16="http://schemas.microsoft.com/office/drawing/2014/chart" uri="{C3380CC4-5D6E-409C-BE32-E72D297353CC}">
              <c16:uniqueId val="{00000000-DCCA-4D43-9EA2-BF2C514738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108.19</c:v>
                </c:pt>
                <c:pt idx="2">
                  <c:v>106.93</c:v>
                </c:pt>
                <c:pt idx="3">
                  <c:v>109.12</c:v>
                </c:pt>
                <c:pt idx="4">
                  <c:v>105.82</c:v>
                </c:pt>
              </c:numCache>
            </c:numRef>
          </c:val>
          <c:smooth val="0"/>
          <c:extLst>
            <c:ext xmlns:c16="http://schemas.microsoft.com/office/drawing/2014/chart" uri="{C3380CC4-5D6E-409C-BE32-E72D297353CC}">
              <c16:uniqueId val="{00000001-DCCA-4D43-9EA2-BF2C514738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57.33</c:v>
                </c:pt>
                <c:pt idx="1">
                  <c:v>53.59</c:v>
                </c:pt>
                <c:pt idx="2">
                  <c:v>55.07</c:v>
                </c:pt>
                <c:pt idx="3">
                  <c:v>56.7</c:v>
                </c:pt>
                <c:pt idx="4">
                  <c:v>58.49</c:v>
                </c:pt>
              </c:numCache>
            </c:numRef>
          </c:val>
          <c:extLst>
            <c:ext xmlns:c16="http://schemas.microsoft.com/office/drawing/2014/chart" uri="{C3380CC4-5D6E-409C-BE32-E72D297353CC}">
              <c16:uniqueId val="{00000000-B90A-4E32-BF18-4CE000434BB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53.4</c:v>
                </c:pt>
                <c:pt idx="2">
                  <c:v>52.14</c:v>
                </c:pt>
                <c:pt idx="3">
                  <c:v>53.49</c:v>
                </c:pt>
                <c:pt idx="4">
                  <c:v>51.79</c:v>
                </c:pt>
              </c:numCache>
            </c:numRef>
          </c:val>
          <c:smooth val="0"/>
          <c:extLst>
            <c:ext xmlns:c16="http://schemas.microsoft.com/office/drawing/2014/chart" uri="{C3380CC4-5D6E-409C-BE32-E72D297353CC}">
              <c16:uniqueId val="{00000001-B90A-4E32-BF18-4CE000434BB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11.15</c:v>
                </c:pt>
                <c:pt idx="1">
                  <c:v>11.15</c:v>
                </c:pt>
                <c:pt idx="2">
                  <c:v>11.15</c:v>
                </c:pt>
                <c:pt idx="3">
                  <c:v>14.55</c:v>
                </c:pt>
                <c:pt idx="4">
                  <c:v>15.76</c:v>
                </c:pt>
              </c:numCache>
            </c:numRef>
          </c:val>
          <c:extLst>
            <c:ext xmlns:c16="http://schemas.microsoft.com/office/drawing/2014/chart" uri="{C3380CC4-5D6E-409C-BE32-E72D297353CC}">
              <c16:uniqueId val="{00000000-99F9-4495-BF40-A1187170DB0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21.86</c:v>
                </c:pt>
                <c:pt idx="2">
                  <c:v>21.01</c:v>
                </c:pt>
                <c:pt idx="3">
                  <c:v>21.96</c:v>
                </c:pt>
                <c:pt idx="4">
                  <c:v>23.12</c:v>
                </c:pt>
              </c:numCache>
            </c:numRef>
          </c:val>
          <c:smooth val="0"/>
          <c:extLst>
            <c:ext xmlns:c16="http://schemas.microsoft.com/office/drawing/2014/chart" uri="{C3380CC4-5D6E-409C-BE32-E72D297353CC}">
              <c16:uniqueId val="{00000001-99F9-4495-BF40-A1187170DB0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7B-4E6D-9471-49080B80729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CC7B-4E6D-9471-49080B80729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345.6</c:v>
                </c:pt>
                <c:pt idx="1">
                  <c:v>389.47</c:v>
                </c:pt>
                <c:pt idx="2">
                  <c:v>413.65</c:v>
                </c:pt>
                <c:pt idx="3">
                  <c:v>371.71</c:v>
                </c:pt>
                <c:pt idx="4">
                  <c:v>503.45</c:v>
                </c:pt>
              </c:numCache>
            </c:numRef>
          </c:val>
          <c:extLst>
            <c:ext xmlns:c16="http://schemas.microsoft.com/office/drawing/2014/chart" uri="{C3380CC4-5D6E-409C-BE32-E72D297353CC}">
              <c16:uniqueId val="{00000000-0935-4339-9C0C-8AA0A34BB4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367.4</c:v>
                </c:pt>
                <c:pt idx="2">
                  <c:v>345.42</c:v>
                </c:pt>
                <c:pt idx="3">
                  <c:v>315.60000000000002</c:v>
                </c:pt>
                <c:pt idx="4">
                  <c:v>294.89</c:v>
                </c:pt>
              </c:numCache>
            </c:numRef>
          </c:val>
          <c:smooth val="0"/>
          <c:extLst>
            <c:ext xmlns:c16="http://schemas.microsoft.com/office/drawing/2014/chart" uri="{C3380CC4-5D6E-409C-BE32-E72D297353CC}">
              <c16:uniqueId val="{00000001-0935-4339-9C0C-8AA0A34BB4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421.7</c:v>
                </c:pt>
                <c:pt idx="1">
                  <c:v>374.81</c:v>
                </c:pt>
                <c:pt idx="2">
                  <c:v>347.04</c:v>
                </c:pt>
                <c:pt idx="3">
                  <c:v>297.68</c:v>
                </c:pt>
                <c:pt idx="4">
                  <c:v>313.95</c:v>
                </c:pt>
              </c:numCache>
            </c:numRef>
          </c:val>
          <c:extLst>
            <c:ext xmlns:c16="http://schemas.microsoft.com/office/drawing/2014/chart" uri="{C3380CC4-5D6E-409C-BE32-E72D297353CC}">
              <c16:uniqueId val="{00000000-846C-411E-B589-C3CDF782C9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564.99</c:v>
                </c:pt>
                <c:pt idx="2">
                  <c:v>631.39</c:v>
                </c:pt>
                <c:pt idx="3">
                  <c:v>625.11</c:v>
                </c:pt>
                <c:pt idx="4">
                  <c:v>602.79</c:v>
                </c:pt>
              </c:numCache>
            </c:numRef>
          </c:val>
          <c:smooth val="0"/>
          <c:extLst>
            <c:ext xmlns:c16="http://schemas.microsoft.com/office/drawing/2014/chart" uri="{C3380CC4-5D6E-409C-BE32-E72D297353CC}">
              <c16:uniqueId val="{00000001-846C-411E-B589-C3CDF782C9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121.23</c:v>
                </c:pt>
                <c:pt idx="1">
                  <c:v>131.31</c:v>
                </c:pt>
                <c:pt idx="2">
                  <c:v>116.42</c:v>
                </c:pt>
                <c:pt idx="3">
                  <c:v>120.91</c:v>
                </c:pt>
                <c:pt idx="4">
                  <c:v>124.55</c:v>
                </c:pt>
              </c:numCache>
            </c:numRef>
          </c:val>
          <c:extLst>
            <c:ext xmlns:c16="http://schemas.microsoft.com/office/drawing/2014/chart" uri="{C3380CC4-5D6E-409C-BE32-E72D297353CC}">
              <c16:uniqueId val="{00000000-F8C8-41A0-A4F7-84F380FA292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F8C8-41A0-A4F7-84F380FA292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183.09</c:v>
                </c:pt>
                <c:pt idx="1">
                  <c:v>168.48</c:v>
                </c:pt>
                <c:pt idx="2">
                  <c:v>191.98</c:v>
                </c:pt>
                <c:pt idx="3">
                  <c:v>184.49</c:v>
                </c:pt>
                <c:pt idx="4">
                  <c:v>180.38</c:v>
                </c:pt>
              </c:numCache>
            </c:numRef>
          </c:val>
          <c:extLst>
            <c:ext xmlns:c16="http://schemas.microsoft.com/office/drawing/2014/chart" uri="{C3380CC4-5D6E-409C-BE32-E72D297353CC}">
              <c16:uniqueId val="{00000000-C965-4EFE-854A-14FFFF64E57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260.87</c:v>
                </c:pt>
                <c:pt idx="2">
                  <c:v>269.25</c:v>
                </c:pt>
                <c:pt idx="3">
                  <c:v>274.94</c:v>
                </c:pt>
                <c:pt idx="4">
                  <c:v>290.02999999999997</c:v>
                </c:pt>
              </c:numCache>
            </c:numRef>
          </c:val>
          <c:smooth val="0"/>
          <c:extLst>
            <c:ext xmlns:c16="http://schemas.microsoft.com/office/drawing/2014/chart" uri="{C3380CC4-5D6E-409C-BE32-E72D297353CC}">
              <c16:uniqueId val="{00000001-C965-4EFE-854A-14FFFF64E57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岩手県　九戸村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A9</v>
      </c>
      <c r="X8" s="43"/>
      <c r="Y8" s="43"/>
      <c r="Z8" s="43"/>
      <c r="AA8" s="43"/>
      <c r="AB8" s="43"/>
      <c r="AC8" s="43"/>
      <c r="AD8" s="43" t="str">
        <f>データ!$M$6</f>
        <v>非設置</v>
      </c>
      <c r="AE8" s="43"/>
      <c r="AF8" s="43"/>
      <c r="AG8" s="43"/>
      <c r="AH8" s="43"/>
      <c r="AI8" s="43"/>
      <c r="AJ8" s="43"/>
      <c r="AK8" s="2"/>
      <c r="AL8" s="44">
        <f>データ!$R$6</f>
        <v>5084</v>
      </c>
      <c r="AM8" s="44"/>
      <c r="AN8" s="44"/>
      <c r="AO8" s="44"/>
      <c r="AP8" s="44"/>
      <c r="AQ8" s="44"/>
      <c r="AR8" s="44"/>
      <c r="AS8" s="44"/>
      <c r="AT8" s="45">
        <f>データ!$S$6</f>
        <v>134.02000000000001</v>
      </c>
      <c r="AU8" s="46"/>
      <c r="AV8" s="46"/>
      <c r="AW8" s="46"/>
      <c r="AX8" s="46"/>
      <c r="AY8" s="46"/>
      <c r="AZ8" s="46"/>
      <c r="BA8" s="46"/>
      <c r="BB8" s="47">
        <f>データ!$T$6</f>
        <v>37.93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73.31</v>
      </c>
      <c r="J10" s="46"/>
      <c r="K10" s="46"/>
      <c r="L10" s="46"/>
      <c r="M10" s="46"/>
      <c r="N10" s="46"/>
      <c r="O10" s="80"/>
      <c r="P10" s="47">
        <f>データ!$P$6</f>
        <v>94.1</v>
      </c>
      <c r="Q10" s="47"/>
      <c r="R10" s="47"/>
      <c r="S10" s="47"/>
      <c r="T10" s="47"/>
      <c r="U10" s="47"/>
      <c r="V10" s="47"/>
      <c r="W10" s="44">
        <f>データ!$Q$6</f>
        <v>4020</v>
      </c>
      <c r="X10" s="44"/>
      <c r="Y10" s="44"/>
      <c r="Z10" s="44"/>
      <c r="AA10" s="44"/>
      <c r="AB10" s="44"/>
      <c r="AC10" s="44"/>
      <c r="AD10" s="2"/>
      <c r="AE10" s="2"/>
      <c r="AF10" s="2"/>
      <c r="AG10" s="2"/>
      <c r="AH10" s="2"/>
      <c r="AI10" s="2"/>
      <c r="AJ10" s="2"/>
      <c r="AK10" s="2"/>
      <c r="AL10" s="44">
        <f>データ!$U$6</f>
        <v>4741</v>
      </c>
      <c r="AM10" s="44"/>
      <c r="AN10" s="44"/>
      <c r="AO10" s="44"/>
      <c r="AP10" s="44"/>
      <c r="AQ10" s="44"/>
      <c r="AR10" s="44"/>
      <c r="AS10" s="44"/>
      <c r="AT10" s="45">
        <f>データ!$V$6</f>
        <v>25.87</v>
      </c>
      <c r="AU10" s="46"/>
      <c r="AV10" s="46"/>
      <c r="AW10" s="46"/>
      <c r="AX10" s="46"/>
      <c r="AY10" s="46"/>
      <c r="AZ10" s="46"/>
      <c r="BA10" s="46"/>
      <c r="BB10" s="47">
        <f>データ!$W$6</f>
        <v>183.26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ILoYePci56bDm9vnNsW2DUygG+F9ZidiIP/AOaqRXHCC6rZJfTXUZtCgAynUNIhbmdVfc6e+7TB3eO5odSZQg==" saltValue="7/ZPCpWj4+19CO5iSsVPB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35068</v>
      </c>
      <c r="D6" s="20">
        <f t="shared" si="3"/>
        <v>46</v>
      </c>
      <c r="E6" s="20">
        <f t="shared" si="3"/>
        <v>1</v>
      </c>
      <c r="F6" s="20">
        <f t="shared" si="3"/>
        <v>0</v>
      </c>
      <c r="G6" s="20">
        <f t="shared" si="3"/>
        <v>1</v>
      </c>
      <c r="H6" s="20" t="str">
        <f t="shared" si="3"/>
        <v>岩手県　九戸村</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73.31</v>
      </c>
      <c r="P6" s="21">
        <f t="shared" si="3"/>
        <v>94.1</v>
      </c>
      <c r="Q6" s="21">
        <f t="shared" si="3"/>
        <v>4020</v>
      </c>
      <c r="R6" s="21">
        <f t="shared" si="3"/>
        <v>5084</v>
      </c>
      <c r="S6" s="21">
        <f t="shared" si="3"/>
        <v>134.02000000000001</v>
      </c>
      <c r="T6" s="21">
        <f t="shared" si="3"/>
        <v>37.93</v>
      </c>
      <c r="U6" s="21">
        <f t="shared" si="3"/>
        <v>4741</v>
      </c>
      <c r="V6" s="21">
        <f t="shared" si="3"/>
        <v>25.87</v>
      </c>
      <c r="W6" s="21">
        <f t="shared" si="3"/>
        <v>183.26</v>
      </c>
      <c r="X6" s="22">
        <f>IF(X7="",NA(),X7)</f>
        <v>121.34</v>
      </c>
      <c r="Y6" s="22">
        <f t="shared" ref="Y6:AG6" si="4">IF(Y7="",NA(),Y7)</f>
        <v>129.91</v>
      </c>
      <c r="Z6" s="22">
        <f t="shared" si="4"/>
        <v>116.56</v>
      </c>
      <c r="AA6" s="22">
        <f t="shared" si="4"/>
        <v>120.58</v>
      </c>
      <c r="AB6" s="22">
        <f t="shared" si="4"/>
        <v>123.96</v>
      </c>
      <c r="AC6" s="22">
        <f t="shared" si="4"/>
        <v>105.34</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6.17</v>
      </c>
      <c r="AP6" s="22">
        <f t="shared" si="5"/>
        <v>20.41</v>
      </c>
      <c r="AQ6" s="22">
        <f t="shared" si="5"/>
        <v>19.420000000000002</v>
      </c>
      <c r="AR6" s="22">
        <f t="shared" si="5"/>
        <v>19.850000000000001</v>
      </c>
      <c r="AS6" s="21" t="str">
        <f>IF(AS7="","",IF(AS7="-","【-】","【"&amp;SUBSTITUTE(TEXT(AS7,"#,##0.00"),"-","△")&amp;"】"))</f>
        <v>【1.61】</v>
      </c>
      <c r="AT6" s="22">
        <f>IF(AT7="",NA(),AT7)</f>
        <v>345.6</v>
      </c>
      <c r="AU6" s="22">
        <f t="shared" ref="AU6:BC6" si="6">IF(AU7="",NA(),AU7)</f>
        <v>389.47</v>
      </c>
      <c r="AV6" s="22">
        <f t="shared" si="6"/>
        <v>413.65</v>
      </c>
      <c r="AW6" s="22">
        <f t="shared" si="6"/>
        <v>371.71</v>
      </c>
      <c r="AX6" s="22">
        <f t="shared" si="6"/>
        <v>503.45</v>
      </c>
      <c r="AY6" s="22">
        <f t="shared" si="6"/>
        <v>305.08</v>
      </c>
      <c r="AZ6" s="22">
        <f t="shared" si="6"/>
        <v>367.4</v>
      </c>
      <c r="BA6" s="22">
        <f t="shared" si="6"/>
        <v>345.42</v>
      </c>
      <c r="BB6" s="22">
        <f t="shared" si="6"/>
        <v>315.60000000000002</v>
      </c>
      <c r="BC6" s="22">
        <f t="shared" si="6"/>
        <v>294.89</v>
      </c>
      <c r="BD6" s="21" t="str">
        <f>IF(BD7="","",IF(BD7="-","【-】","【"&amp;SUBSTITUTE(TEXT(BD7,"#,##0.00"),"-","△")&amp;"】"))</f>
        <v>【239.69】</v>
      </c>
      <c r="BE6" s="22">
        <f>IF(BE7="",NA(),BE7)</f>
        <v>421.7</v>
      </c>
      <c r="BF6" s="22">
        <f t="shared" ref="BF6:BN6" si="7">IF(BF7="",NA(),BF7)</f>
        <v>374.81</v>
      </c>
      <c r="BG6" s="22">
        <f t="shared" si="7"/>
        <v>347.04</v>
      </c>
      <c r="BH6" s="22">
        <f t="shared" si="7"/>
        <v>297.68</v>
      </c>
      <c r="BI6" s="22">
        <f t="shared" si="7"/>
        <v>313.95</v>
      </c>
      <c r="BJ6" s="22">
        <f t="shared" si="7"/>
        <v>585.59</v>
      </c>
      <c r="BK6" s="22">
        <f t="shared" si="7"/>
        <v>564.99</v>
      </c>
      <c r="BL6" s="22">
        <f t="shared" si="7"/>
        <v>631.39</v>
      </c>
      <c r="BM6" s="22">
        <f t="shared" si="7"/>
        <v>625.11</v>
      </c>
      <c r="BN6" s="22">
        <f t="shared" si="7"/>
        <v>602.79</v>
      </c>
      <c r="BO6" s="21" t="str">
        <f>IF(BO7="","",IF(BO7="-","【-】","【"&amp;SUBSTITUTE(TEXT(BO7,"#,##0.00"),"-","△")&amp;"】"))</f>
        <v>【264.86】</v>
      </c>
      <c r="BP6" s="22">
        <f>IF(BP7="",NA(),BP7)</f>
        <v>121.23</v>
      </c>
      <c r="BQ6" s="22">
        <f t="shared" ref="BQ6:BY6" si="8">IF(BQ7="",NA(),BQ7)</f>
        <v>131.31</v>
      </c>
      <c r="BR6" s="22">
        <f t="shared" si="8"/>
        <v>116.42</v>
      </c>
      <c r="BS6" s="22">
        <f t="shared" si="8"/>
        <v>120.91</v>
      </c>
      <c r="BT6" s="22">
        <f t="shared" si="8"/>
        <v>124.55</v>
      </c>
      <c r="BU6" s="22">
        <f t="shared" si="8"/>
        <v>82.78</v>
      </c>
      <c r="BV6" s="22">
        <f t="shared" si="8"/>
        <v>80.56</v>
      </c>
      <c r="BW6" s="22">
        <f t="shared" si="8"/>
        <v>76.55</v>
      </c>
      <c r="BX6" s="22">
        <f t="shared" si="8"/>
        <v>77.739999999999995</v>
      </c>
      <c r="BY6" s="22">
        <f t="shared" si="8"/>
        <v>77.459999999999994</v>
      </c>
      <c r="BZ6" s="21" t="str">
        <f>IF(BZ7="","",IF(BZ7="-","【-】","【"&amp;SUBSTITUTE(TEXT(BZ7,"#,##0.00"),"-","△")&amp;"】"))</f>
        <v>【97.59】</v>
      </c>
      <c r="CA6" s="22">
        <f>IF(CA7="",NA(),CA7)</f>
        <v>183.09</v>
      </c>
      <c r="CB6" s="22">
        <f t="shared" ref="CB6:CJ6" si="9">IF(CB7="",NA(),CB7)</f>
        <v>168.48</v>
      </c>
      <c r="CC6" s="22">
        <f t="shared" si="9"/>
        <v>191.98</v>
      </c>
      <c r="CD6" s="22">
        <f t="shared" si="9"/>
        <v>184.49</v>
      </c>
      <c r="CE6" s="22">
        <f t="shared" si="9"/>
        <v>180.38</v>
      </c>
      <c r="CF6" s="22">
        <f t="shared" si="9"/>
        <v>225.09</v>
      </c>
      <c r="CG6" s="22">
        <f t="shared" si="9"/>
        <v>260.87</v>
      </c>
      <c r="CH6" s="22">
        <f t="shared" si="9"/>
        <v>269.25</v>
      </c>
      <c r="CI6" s="22">
        <f t="shared" si="9"/>
        <v>274.94</v>
      </c>
      <c r="CJ6" s="22">
        <f t="shared" si="9"/>
        <v>290.02999999999997</v>
      </c>
      <c r="CK6" s="21" t="str">
        <f>IF(CK7="","",IF(CK7="-","【-】","【"&amp;SUBSTITUTE(TEXT(CK7,"#,##0.00"),"-","△")&amp;"】"))</f>
        <v>【181.66】</v>
      </c>
      <c r="CL6" s="22">
        <f>IF(CL7="",NA(),CL7)</f>
        <v>83.88</v>
      </c>
      <c r="CM6" s="22">
        <f t="shared" ref="CM6:CU6" si="10">IF(CM7="",NA(),CM7)</f>
        <v>83.2</v>
      </c>
      <c r="CN6" s="22">
        <f t="shared" si="10"/>
        <v>75.11</v>
      </c>
      <c r="CO6" s="22">
        <f t="shared" si="10"/>
        <v>77.75</v>
      </c>
      <c r="CP6" s="22">
        <f t="shared" si="10"/>
        <v>76</v>
      </c>
      <c r="CQ6" s="22">
        <f t="shared" si="10"/>
        <v>49.38</v>
      </c>
      <c r="CR6" s="22">
        <f t="shared" si="10"/>
        <v>40.19</v>
      </c>
      <c r="CS6" s="22">
        <f t="shared" si="10"/>
        <v>41.14</v>
      </c>
      <c r="CT6" s="22">
        <f t="shared" si="10"/>
        <v>41.02</v>
      </c>
      <c r="CU6" s="22">
        <f t="shared" si="10"/>
        <v>43.22</v>
      </c>
      <c r="CV6" s="21" t="str">
        <f>IF(CV7="","",IF(CV7="-","【-】","【"&amp;SUBSTITUTE(TEXT(CV7,"#,##0.00"),"-","△")&amp;"】"))</f>
        <v>【60.21】</v>
      </c>
      <c r="CW6" s="22">
        <f>IF(CW7="",NA(),CW7)</f>
        <v>70.290000000000006</v>
      </c>
      <c r="CX6" s="22">
        <f t="shared" ref="CX6:DF6" si="11">IF(CX7="",NA(),CX7)</f>
        <v>72.27</v>
      </c>
      <c r="CY6" s="22">
        <f t="shared" si="11"/>
        <v>70.02</v>
      </c>
      <c r="CZ6" s="22">
        <f t="shared" si="11"/>
        <v>71.03</v>
      </c>
      <c r="DA6" s="22">
        <f t="shared" si="11"/>
        <v>71.790000000000006</v>
      </c>
      <c r="DB6" s="22">
        <f t="shared" si="11"/>
        <v>78.010000000000005</v>
      </c>
      <c r="DC6" s="22">
        <f t="shared" si="11"/>
        <v>71.52</v>
      </c>
      <c r="DD6" s="22">
        <f t="shared" si="11"/>
        <v>70.42</v>
      </c>
      <c r="DE6" s="22">
        <f t="shared" si="11"/>
        <v>69.900000000000006</v>
      </c>
      <c r="DF6" s="22">
        <f t="shared" si="11"/>
        <v>70.16</v>
      </c>
      <c r="DG6" s="21" t="str">
        <f>IF(DG7="","",IF(DG7="-","【-】","【"&amp;SUBSTITUTE(TEXT(DG7,"#,##0.00"),"-","△")&amp;"】"))</f>
        <v>【89.21】</v>
      </c>
      <c r="DH6" s="22">
        <f>IF(DH7="",NA(),DH7)</f>
        <v>57.33</v>
      </c>
      <c r="DI6" s="22">
        <f t="shared" ref="DI6:DQ6" si="12">IF(DI7="",NA(),DI7)</f>
        <v>53.59</v>
      </c>
      <c r="DJ6" s="22">
        <f t="shared" si="12"/>
        <v>55.07</v>
      </c>
      <c r="DK6" s="22">
        <f t="shared" si="12"/>
        <v>56.7</v>
      </c>
      <c r="DL6" s="22">
        <f t="shared" si="12"/>
        <v>58.49</v>
      </c>
      <c r="DM6" s="22">
        <f t="shared" si="12"/>
        <v>47.5</v>
      </c>
      <c r="DN6" s="22">
        <f t="shared" si="12"/>
        <v>53.4</v>
      </c>
      <c r="DO6" s="22">
        <f t="shared" si="12"/>
        <v>52.14</v>
      </c>
      <c r="DP6" s="22">
        <f t="shared" si="12"/>
        <v>53.49</v>
      </c>
      <c r="DQ6" s="22">
        <f t="shared" si="12"/>
        <v>51.79</v>
      </c>
      <c r="DR6" s="21" t="str">
        <f>IF(DR7="","",IF(DR7="-","【-】","【"&amp;SUBSTITUTE(TEXT(DR7,"#,##0.00"),"-","△")&amp;"】"))</f>
        <v>【52.41】</v>
      </c>
      <c r="DS6" s="22">
        <f>IF(DS7="",NA(),DS7)</f>
        <v>11.15</v>
      </c>
      <c r="DT6" s="22">
        <f t="shared" ref="DT6:EB6" si="13">IF(DT7="",NA(),DT7)</f>
        <v>11.15</v>
      </c>
      <c r="DU6" s="22">
        <f t="shared" si="13"/>
        <v>11.15</v>
      </c>
      <c r="DV6" s="22">
        <f t="shared" si="13"/>
        <v>14.55</v>
      </c>
      <c r="DW6" s="22">
        <f t="shared" si="13"/>
        <v>15.76</v>
      </c>
      <c r="DX6" s="22">
        <f t="shared" si="13"/>
        <v>17.399999999999999</v>
      </c>
      <c r="DY6" s="22">
        <f t="shared" si="13"/>
        <v>21.86</v>
      </c>
      <c r="DZ6" s="22">
        <f t="shared" si="13"/>
        <v>21.01</v>
      </c>
      <c r="EA6" s="22">
        <f t="shared" si="13"/>
        <v>21.96</v>
      </c>
      <c r="EB6" s="22">
        <f t="shared" si="13"/>
        <v>23.12</v>
      </c>
      <c r="EC6" s="21" t="str">
        <f>IF(EC7="","",IF(EC7="-","【-】","【"&amp;SUBSTITUTE(TEXT(EC7,"#,##0.00"),"-","△")&amp;"】"))</f>
        <v>【26.78】</v>
      </c>
      <c r="ED6" s="22">
        <f>IF(ED7="",NA(),ED7)</f>
        <v>0.05</v>
      </c>
      <c r="EE6" s="22">
        <f t="shared" ref="EE6:EM6" si="14">IF(EE7="",NA(),EE7)</f>
        <v>0.05</v>
      </c>
      <c r="EF6" s="22">
        <f t="shared" si="14"/>
        <v>0.15</v>
      </c>
      <c r="EG6" s="21">
        <f t="shared" si="14"/>
        <v>0</v>
      </c>
      <c r="EH6" s="21">
        <f t="shared" si="14"/>
        <v>0</v>
      </c>
      <c r="EI6" s="22">
        <f t="shared" si="14"/>
        <v>0.4</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35068</v>
      </c>
      <c r="D7" s="24">
        <v>46</v>
      </c>
      <c r="E7" s="24">
        <v>1</v>
      </c>
      <c r="F7" s="24">
        <v>0</v>
      </c>
      <c r="G7" s="24">
        <v>1</v>
      </c>
      <c r="H7" s="24" t="s">
        <v>93</v>
      </c>
      <c r="I7" s="24" t="s">
        <v>94</v>
      </c>
      <c r="J7" s="24" t="s">
        <v>95</v>
      </c>
      <c r="K7" s="24" t="s">
        <v>96</v>
      </c>
      <c r="L7" s="24" t="s">
        <v>97</v>
      </c>
      <c r="M7" s="24" t="s">
        <v>98</v>
      </c>
      <c r="N7" s="25" t="s">
        <v>99</v>
      </c>
      <c r="O7" s="25">
        <v>73.31</v>
      </c>
      <c r="P7" s="25">
        <v>94.1</v>
      </c>
      <c r="Q7" s="25">
        <v>4020</v>
      </c>
      <c r="R7" s="25">
        <v>5084</v>
      </c>
      <c r="S7" s="25">
        <v>134.02000000000001</v>
      </c>
      <c r="T7" s="25">
        <v>37.93</v>
      </c>
      <c r="U7" s="25">
        <v>4741</v>
      </c>
      <c r="V7" s="25">
        <v>25.87</v>
      </c>
      <c r="W7" s="25">
        <v>183.26</v>
      </c>
      <c r="X7" s="25">
        <v>121.34</v>
      </c>
      <c r="Y7" s="25">
        <v>129.91</v>
      </c>
      <c r="Z7" s="25">
        <v>116.56</v>
      </c>
      <c r="AA7" s="25">
        <v>120.58</v>
      </c>
      <c r="AB7" s="25">
        <v>123.96</v>
      </c>
      <c r="AC7" s="25">
        <v>105.34</v>
      </c>
      <c r="AD7" s="25">
        <v>108.19</v>
      </c>
      <c r="AE7" s="25">
        <v>106.93</v>
      </c>
      <c r="AF7" s="25">
        <v>109.12</v>
      </c>
      <c r="AG7" s="25">
        <v>105.82</v>
      </c>
      <c r="AH7" s="25">
        <v>107.26</v>
      </c>
      <c r="AI7" s="25">
        <v>0</v>
      </c>
      <c r="AJ7" s="25">
        <v>0</v>
      </c>
      <c r="AK7" s="25">
        <v>0</v>
      </c>
      <c r="AL7" s="25">
        <v>0</v>
      </c>
      <c r="AM7" s="25">
        <v>0</v>
      </c>
      <c r="AN7" s="25">
        <v>24.04</v>
      </c>
      <c r="AO7" s="25">
        <v>6.17</v>
      </c>
      <c r="AP7" s="25">
        <v>20.41</v>
      </c>
      <c r="AQ7" s="25">
        <v>19.420000000000002</v>
      </c>
      <c r="AR7" s="25">
        <v>19.850000000000001</v>
      </c>
      <c r="AS7" s="25">
        <v>1.61</v>
      </c>
      <c r="AT7" s="25">
        <v>345.6</v>
      </c>
      <c r="AU7" s="25">
        <v>389.47</v>
      </c>
      <c r="AV7" s="25">
        <v>413.65</v>
      </c>
      <c r="AW7" s="25">
        <v>371.71</v>
      </c>
      <c r="AX7" s="25">
        <v>503.45</v>
      </c>
      <c r="AY7" s="25">
        <v>305.08</v>
      </c>
      <c r="AZ7" s="25">
        <v>367.4</v>
      </c>
      <c r="BA7" s="25">
        <v>345.42</v>
      </c>
      <c r="BB7" s="25">
        <v>315.60000000000002</v>
      </c>
      <c r="BC7" s="25">
        <v>294.89</v>
      </c>
      <c r="BD7" s="25">
        <v>239.69</v>
      </c>
      <c r="BE7" s="25">
        <v>421.7</v>
      </c>
      <c r="BF7" s="25">
        <v>374.81</v>
      </c>
      <c r="BG7" s="25">
        <v>347.04</v>
      </c>
      <c r="BH7" s="25">
        <v>297.68</v>
      </c>
      <c r="BI7" s="25">
        <v>313.95</v>
      </c>
      <c r="BJ7" s="25">
        <v>585.59</v>
      </c>
      <c r="BK7" s="25">
        <v>564.99</v>
      </c>
      <c r="BL7" s="25">
        <v>631.39</v>
      </c>
      <c r="BM7" s="25">
        <v>625.11</v>
      </c>
      <c r="BN7" s="25">
        <v>602.79</v>
      </c>
      <c r="BO7" s="25">
        <v>264.86</v>
      </c>
      <c r="BP7" s="25">
        <v>121.23</v>
      </c>
      <c r="BQ7" s="25">
        <v>131.31</v>
      </c>
      <c r="BR7" s="25">
        <v>116.42</v>
      </c>
      <c r="BS7" s="25">
        <v>120.91</v>
      </c>
      <c r="BT7" s="25">
        <v>124.55</v>
      </c>
      <c r="BU7" s="25">
        <v>82.78</v>
      </c>
      <c r="BV7" s="25">
        <v>80.56</v>
      </c>
      <c r="BW7" s="25">
        <v>76.55</v>
      </c>
      <c r="BX7" s="25">
        <v>77.739999999999995</v>
      </c>
      <c r="BY7" s="25">
        <v>77.459999999999994</v>
      </c>
      <c r="BZ7" s="25">
        <v>97.59</v>
      </c>
      <c r="CA7" s="25">
        <v>183.09</v>
      </c>
      <c r="CB7" s="25">
        <v>168.48</v>
      </c>
      <c r="CC7" s="25">
        <v>191.98</v>
      </c>
      <c r="CD7" s="25">
        <v>184.49</v>
      </c>
      <c r="CE7" s="25">
        <v>180.38</v>
      </c>
      <c r="CF7" s="25">
        <v>225.09</v>
      </c>
      <c r="CG7" s="25">
        <v>260.87</v>
      </c>
      <c r="CH7" s="25">
        <v>269.25</v>
      </c>
      <c r="CI7" s="25">
        <v>274.94</v>
      </c>
      <c r="CJ7" s="25">
        <v>290.02999999999997</v>
      </c>
      <c r="CK7" s="25">
        <v>181.66</v>
      </c>
      <c r="CL7" s="25">
        <v>83.88</v>
      </c>
      <c r="CM7" s="25">
        <v>83.2</v>
      </c>
      <c r="CN7" s="25">
        <v>75.11</v>
      </c>
      <c r="CO7" s="25">
        <v>77.75</v>
      </c>
      <c r="CP7" s="25">
        <v>76</v>
      </c>
      <c r="CQ7" s="25">
        <v>49.38</v>
      </c>
      <c r="CR7" s="25">
        <v>40.19</v>
      </c>
      <c r="CS7" s="25">
        <v>41.14</v>
      </c>
      <c r="CT7" s="25">
        <v>41.02</v>
      </c>
      <c r="CU7" s="25">
        <v>43.22</v>
      </c>
      <c r="CV7" s="25">
        <v>60.21</v>
      </c>
      <c r="CW7" s="25">
        <v>70.290000000000006</v>
      </c>
      <c r="CX7" s="25">
        <v>72.27</v>
      </c>
      <c r="CY7" s="25">
        <v>70.02</v>
      </c>
      <c r="CZ7" s="25">
        <v>71.03</v>
      </c>
      <c r="DA7" s="25">
        <v>71.790000000000006</v>
      </c>
      <c r="DB7" s="25">
        <v>78.010000000000005</v>
      </c>
      <c r="DC7" s="25">
        <v>71.52</v>
      </c>
      <c r="DD7" s="25">
        <v>70.42</v>
      </c>
      <c r="DE7" s="25">
        <v>69.900000000000006</v>
      </c>
      <c r="DF7" s="25">
        <v>70.16</v>
      </c>
      <c r="DG7" s="25">
        <v>89.21</v>
      </c>
      <c r="DH7" s="25">
        <v>57.33</v>
      </c>
      <c r="DI7" s="25">
        <v>53.59</v>
      </c>
      <c r="DJ7" s="25">
        <v>55.07</v>
      </c>
      <c r="DK7" s="25">
        <v>56.7</v>
      </c>
      <c r="DL7" s="25">
        <v>58.49</v>
      </c>
      <c r="DM7" s="25">
        <v>47.5</v>
      </c>
      <c r="DN7" s="25">
        <v>53.4</v>
      </c>
      <c r="DO7" s="25">
        <v>52.14</v>
      </c>
      <c r="DP7" s="25">
        <v>53.49</v>
      </c>
      <c r="DQ7" s="25">
        <v>51.79</v>
      </c>
      <c r="DR7" s="25">
        <v>52.41</v>
      </c>
      <c r="DS7" s="25">
        <v>11.15</v>
      </c>
      <c r="DT7" s="25">
        <v>11.15</v>
      </c>
      <c r="DU7" s="25">
        <v>11.15</v>
      </c>
      <c r="DV7" s="25">
        <v>14.55</v>
      </c>
      <c r="DW7" s="25">
        <v>15.76</v>
      </c>
      <c r="DX7" s="25">
        <v>17.399999999999999</v>
      </c>
      <c r="DY7" s="25">
        <v>21.86</v>
      </c>
      <c r="DZ7" s="25">
        <v>21.01</v>
      </c>
      <c r="EA7" s="25">
        <v>21.96</v>
      </c>
      <c r="EB7" s="25">
        <v>23.12</v>
      </c>
      <c r="EC7" s="25">
        <v>26.78</v>
      </c>
      <c r="ED7" s="25">
        <v>0.05</v>
      </c>
      <c r="EE7" s="25">
        <v>0.05</v>
      </c>
      <c r="EF7" s="25">
        <v>0.15</v>
      </c>
      <c r="EG7" s="25">
        <v>0</v>
      </c>
      <c r="EH7" s="25">
        <v>0</v>
      </c>
      <c r="EI7" s="25">
        <v>0.4</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下村 明</cp:lastModifiedBy>
  <cp:lastPrinted>2026-02-15T02:30:51Z</cp:lastPrinted>
  <dcterms:created xsi:type="dcterms:W3CDTF">2025-12-12T09:11:13Z</dcterms:created>
  <dcterms:modified xsi:type="dcterms:W3CDTF">2026-03-11T00:28:02Z</dcterms:modified>
  <cp:category/>
</cp:coreProperties>
</file>