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g01上下水道係\水道事業所(simo)\011 決算状況調査・経営分析表・経営戦略\【重要】経営比較分析表\"/>
    </mc:Choice>
  </mc:AlternateContent>
  <xr:revisionPtr revIDLastSave="0" documentId="8_{07D8F37A-8DB2-4C2B-9CE8-75E13C7FD6D6}" xr6:coauthVersionLast="45" xr6:coauthVersionMax="45" xr10:uidLastSave="{00000000-0000-0000-0000-000000000000}"/>
  <workbookProtection workbookAlgorithmName="SHA-512" workbookHashValue="fGlS42IRKCrbwxHefJ4lsvH2Rvs4TH2ssAqGyvrUXslY2ehVb4zWL5qoI82RqwwSkzgdhNP/ai0vnrYKWTsnrA==" workbookSaltValue="EnN0bGbeM3mZBlA4HdAbJ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<sst xmlns="http://schemas.openxmlformats.org/spreadsheetml/2006/main" count="228" uniqueCount="115">
  <si>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</si>
  <si>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</si>
  <si>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</si>
  <si>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</si>
  <si>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</si>
  <si>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</si>
  <si>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</si>
  <si>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</si>
  <si>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</si>
  <si>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</si>
  <si>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</si>
  <si>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</si>
  <si>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</si>
  <si>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</si>
  <si>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</si>
  <si>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</si>
  <si>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</si>
  <si>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</si>
  <si>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</si>
  <si>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</si>
  <si>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</si>
  <si>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</si>
  <si>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</si>
  <si>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</si>
  <si>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</si>
  <si>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</si>
  <si>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</si>
  <si>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</si>
  <si>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</si>
  <si>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</si>
  <si>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</si>
  <si>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</si>
  <si>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</si>
  <si>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</si>
  <si>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</si>
  <si>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</si>
  <si>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</si>
  <si>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</si>
  <si>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</si>
  <si>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</si>
  <si>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</si>
  <si>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</si>
  <si>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</si>
  <si>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</si>
  <si>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</si>
  <si>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</si>
  <si>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</si>
  <si>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</si>
  <si>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</si>
  <si>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</si>
  <si>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</si>
  <si>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</si>
  <si>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</si>
  <si>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</si>
  <si>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</si>
  <si>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</si>
  <si>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</si>
  <si>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</si>
  <si>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</si>
  <si>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</si>
  <si>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</si>
  <si>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</si>
  <si>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</si>
  <si>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</si>
  <si>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</si>
  <si>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</si>
  <si>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</si>
  <si>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</si>
  <si>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</si>
  <si>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</si>
  <si>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</si>
  <si>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</si>
  <si>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</si>
  <si>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</si>
  <si>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</si>
  <si>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</si>
  <si>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</si>
  <si>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</si>
  <si>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</si>
  <si>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</si>
  <si>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</si>
  <si>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</si>
  <si>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</si>
  <si>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</si>
  <si>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</si>
  <si>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</si>
  <si>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</si>
  <si>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</si>
  <si>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</si>
  <si>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</si>
  <si>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</si>
  <si>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</si>
  <si>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</si>
  <si>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</si>
  <si>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</si>
  <si>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</si>
  <si>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</si>
  <si>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</si>
  <si>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</si>
  <si>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</si>
  <si>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</si>
  <si>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</si>
  <si>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</si>
  <si>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</si>
  <si>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</si>
  <si>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</si>
  <si>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</si>
  <si>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</si>
  <si>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</si>
  <si>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</si>
  <si>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</si>
  <si>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</si>
  <si>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経営状況は概ね良好である。　　　　　　　　　　　しかし、老朽化した管路や施設・設備更新事業等課題が山積していることや人口減に伴う収益の減少が想定されており、持続可能な水道事業に資するため今後の水道事業経営の在り方を検討する必要がある。　</t>
    <phoneticPr fontId="4"/>
  </si>
  <si>
    <t>経営の状況は、経常収支比率・料金回収率ともに前年度より上昇し概ね健全性が保たれている状況である。　　　　　　　　　　　　　　　　　　　　　　　　　流動比率は償還金のピークが過ぎ、ここ数年横ばいで推移しており、企業債残高対給水収益比率についても類似団体の平均を下回っており減少傾向にある状況である。　　　　　　　　　　　　　　　　　しかしながら基本計画に基づいた更新事業に着手し始めたことから、今後適切な投資にかかる検討と料金水準の見直しに取り掛かかる必要性がある。　　　　　　　　　給水原価については、今後更なる維持管理費の削減を図り、経営改善を検討する必要が認められる。　施設利用率及び及び有収水量については、施設の稼働状況は高いものの有収率が全国及び類似団体と比較し大幅に低い状況である。　　　　　　　　　　令和3年度に漏水調査の実施し今後改善が見込まれるが、継続した調査・修繕により収益向上を図る必要がある。　　　</t>
    <rPh sb="356" eb="358">
      <t>レイワ</t>
    </rPh>
    <rPh sb="359" eb="361">
      <t>ネンド</t>
    </rPh>
    <rPh sb="367" eb="369">
      <t>ジッシ</t>
    </rPh>
    <rPh sb="370" eb="372">
      <t>コンゴ</t>
    </rPh>
    <rPh sb="372" eb="374">
      <t>カイゼン</t>
    </rPh>
    <rPh sb="375" eb="377">
      <t>ミコ</t>
    </rPh>
    <rPh sb="382" eb="384">
      <t>ケイゾク</t>
    </rPh>
    <rPh sb="386" eb="388">
      <t>チョウサ</t>
    </rPh>
    <rPh sb="389" eb="391">
      <t>シュウゼン</t>
    </rPh>
    <phoneticPr fontId="4"/>
  </si>
  <si>
    <t>有形固定資産減価償却費率については、全国及び類似団体より若干高水準の状況であり年々増加傾向にあることから、基本計画に基づいた更新事業を着実に進めていかなければならない。　　　　　　　　　　　　　　　　管路の状況については、平成4年から平成19年にかけて老朽管更新を行ったが、未着手地域の管路から経年比率は年々増加傾向にある。また、管路更新率は全国及び類似団体の平均と比較すると極めて低い状況であるが、基本計画に基づき老朽管更新事業を開始したことから改善が見込まれる。</t>
    <rPh sb="28" eb="30">
      <t>ジャッカン</t>
    </rPh>
    <rPh sb="67" eb="69">
      <t>チャクジツ</t>
    </rPh>
    <rPh sb="70" eb="71">
      <t>スス</t>
    </rPh>
    <rPh sb="200" eb="202">
      <t>キホン</t>
    </rPh>
    <rPh sb="202" eb="204">
      <t>ケイカク</t>
    </rPh>
    <rPh sb="205" eb="206">
      <t>モト</t>
    </rPh>
    <rPh sb="208" eb="210">
      <t>ロウキュウ</t>
    </rPh>
    <rPh sb="210" eb="211">
      <t>カン</t>
    </rPh>
    <rPh sb="211" eb="213">
      <t>コウシン</t>
    </rPh>
    <rPh sb="213" eb="215">
      <t>ジギョウ</t>
    </rPh>
    <rPh sb="216" eb="218">
      <t>カイシ</t>
    </rPh>
    <rPh sb="224" eb="226">
      <t>カイゼン</t>
    </rPh>
    <rPh sb="227" eb="22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</si>
</sst>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0.01</c:v>
                </c:pt>
                <c:pt idx="1">
                  <c:v>0</c:v>
                </c:pt>
                <c:pt idx="2">
                  <c:v>0</c:v>
                </c:pt>
                <c:pt idx="3">
                  <c:v>0</c:v>
                </c:pt>
                <c:pt idx="4" formatCode="#,##0.00;&quot;△&quot;#,##0.00;&quot;-&quot;">
                  <c:v>0.05</c:v>
                </c:pt>
              </c:numCache>
            </c:numRef>
          </c:val>
          <c:extLst>
            <c:ext xmlns:c16="http://schemas.microsoft.com/office/drawing/2014/chart" uri="{C3380CC4-5D6E-409C-BE32-E72D297353CC}">
              <c16:uniqueId val="{00000000-D36A-4CC2-89A9-1C8447ACFE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36A-4CC2-89A9-1C8447ACFE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83.39</c:v>
                </c:pt>
                <c:pt idx="1">
                  <c:v>81.760000000000005</c:v>
                </c:pt>
                <c:pt idx="2">
                  <c:v>81.87</c:v>
                </c:pt>
                <c:pt idx="3">
                  <c:v>82.11</c:v>
                </c:pt>
                <c:pt idx="4">
                  <c:v>83.88</c:v>
                </c:pt>
              </c:numCache>
            </c:numRef>
          </c:val>
          <c:extLst>
            <c:ext xmlns:c16="http://schemas.microsoft.com/office/drawing/2014/chart" uri="{C3380CC4-5D6E-409C-BE32-E72D297353CC}">
              <c16:uniqueId val="{00000000-CA2D-4931-92E9-C6765CBDC1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A2D-4931-92E9-C6765CBDC1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70.89</c:v>
                </c:pt>
                <c:pt idx="1">
                  <c:v>73.010000000000005</c:v>
                </c:pt>
                <c:pt idx="2">
                  <c:v>71.64</c:v>
                </c:pt>
                <c:pt idx="3">
                  <c:v>72.459999999999994</c:v>
                </c:pt>
                <c:pt idx="4">
                  <c:v>70.290000000000006</c:v>
                </c:pt>
              </c:numCache>
            </c:numRef>
          </c:val>
          <c:extLst>
            <c:ext xmlns:c16="http://schemas.microsoft.com/office/drawing/2014/chart" uri="{C3380CC4-5D6E-409C-BE32-E72D297353CC}">
              <c16:uniqueId val="{00000000-B682-43C7-BD04-FEB7742CAF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682-43C7-BD04-FEB7742CAF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106.89</c:v>
                </c:pt>
                <c:pt idx="1">
                  <c:v>111.96</c:v>
                </c:pt>
                <c:pt idx="2">
                  <c:v>105.17</c:v>
                </c:pt>
                <c:pt idx="3">
                  <c:v>112.78</c:v>
                </c:pt>
                <c:pt idx="4">
                  <c:v>121.34</c:v>
                </c:pt>
              </c:numCache>
            </c:numRef>
          </c:val>
          <c:extLst>
            <c:ext xmlns:c16="http://schemas.microsoft.com/office/drawing/2014/chart" uri="{C3380CC4-5D6E-409C-BE32-E72D297353CC}">
              <c16:uniqueId val="{00000000-5167-489C-9096-F72015B515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5167-489C-9096-F72015B515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51.19</c:v>
                </c:pt>
                <c:pt idx="1">
                  <c:v>53.2</c:v>
                </c:pt>
                <c:pt idx="2">
                  <c:v>54.67</c:v>
                </c:pt>
                <c:pt idx="3">
                  <c:v>56.33</c:v>
                </c:pt>
                <c:pt idx="4">
                  <c:v>57.33</c:v>
                </c:pt>
              </c:numCache>
            </c:numRef>
          </c:val>
          <c:extLst>
            <c:ext xmlns:c16="http://schemas.microsoft.com/office/drawing/2014/chart" uri="{C3380CC4-5D6E-409C-BE32-E72D297353CC}">
              <c16:uniqueId val="{00000000-1EB0-4082-8E24-9BDE83BA16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1EB0-4082-8E24-9BDE83BA16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10.130000000000001</c:v>
                </c:pt>
                <c:pt idx="1">
                  <c:v>10.63</c:v>
                </c:pt>
                <c:pt idx="2">
                  <c:v>11.15</c:v>
                </c:pt>
                <c:pt idx="3">
                  <c:v>11.15</c:v>
                </c:pt>
                <c:pt idx="4">
                  <c:v>11.15</c:v>
                </c:pt>
              </c:numCache>
            </c:numRef>
          </c:val>
          <c:extLst>
            <c:ext xmlns:c16="http://schemas.microsoft.com/office/drawing/2014/chart" uri="{C3380CC4-5D6E-409C-BE32-E72D297353CC}">
              <c16:uniqueId val="{00000000-1FE2-4169-978B-E829B84367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1FE2-4169-978B-E829B84367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77-43A0-96BE-52F47322C0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B77-43A0-96BE-52F47322C0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386.55</c:v>
                </c:pt>
                <c:pt idx="1">
                  <c:v>316.35000000000002</c:v>
                </c:pt>
                <c:pt idx="2">
                  <c:v>340.51</c:v>
                </c:pt>
                <c:pt idx="3">
                  <c:v>362.72</c:v>
                </c:pt>
                <c:pt idx="4">
                  <c:v>345.6</c:v>
                </c:pt>
              </c:numCache>
            </c:numRef>
          </c:val>
          <c:extLst>
            <c:ext xmlns:c16="http://schemas.microsoft.com/office/drawing/2014/chart" uri="{C3380CC4-5D6E-409C-BE32-E72D297353CC}">
              <c16:uniqueId val="{00000000-CCFC-431A-8BD5-E41DB44B6E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CCFC-431A-8BD5-E41DB44B6E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586.17999999999995</c:v>
                </c:pt>
                <c:pt idx="1">
                  <c:v>539.19000000000005</c:v>
                </c:pt>
                <c:pt idx="2">
                  <c:v>504.2</c:v>
                </c:pt>
                <c:pt idx="3">
                  <c:v>455.86</c:v>
                </c:pt>
                <c:pt idx="4">
                  <c:v>421.7</c:v>
                </c:pt>
              </c:numCache>
            </c:numRef>
          </c:val>
          <c:extLst>
            <c:ext xmlns:c16="http://schemas.microsoft.com/office/drawing/2014/chart" uri="{C3380CC4-5D6E-409C-BE32-E72D297353CC}">
              <c16:uniqueId val="{00000000-0871-4527-9504-C19DF19106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0871-4527-9504-C19DF19106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105.24</c:v>
                </c:pt>
                <c:pt idx="1">
                  <c:v>111.26</c:v>
                </c:pt>
                <c:pt idx="2">
                  <c:v>103.16</c:v>
                </c:pt>
                <c:pt idx="3">
                  <c:v>111.79</c:v>
                </c:pt>
                <c:pt idx="4">
                  <c:v>121.23</c:v>
                </c:pt>
              </c:numCache>
            </c:numRef>
          </c:val>
          <c:extLst>
            <c:ext xmlns:c16="http://schemas.microsoft.com/office/drawing/2014/chart" uri="{C3380CC4-5D6E-409C-BE32-E72D297353CC}">
              <c16:uniqueId val="{00000000-2B3D-437A-81D6-CEC5D68A29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B3D-437A-81D6-CEC5D68A29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210.47</c:v>
                </c:pt>
                <c:pt idx="1">
                  <c:v>198.89</c:v>
                </c:pt>
                <c:pt idx="2">
                  <c:v>214.84</c:v>
                </c:pt>
                <c:pt idx="3">
                  <c:v>198.63</c:v>
                </c:pt>
                <c:pt idx="4">
                  <c:v>183.09</c:v>
                </c:pt>
              </c:numCache>
            </c:numRef>
          </c:val>
          <c:extLst>
            <c:ext xmlns:c16="http://schemas.microsoft.com/office/drawing/2014/chart" uri="{C3380CC4-5D6E-409C-BE32-E72D297353CC}">
              <c16:uniqueId val="{00000000-CD13-4988-B5B0-7221136CB2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D13-4988-B5B0-7221136CB2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75" zoomScaleNormal="75" workbookViewId="0">
      <selection activeCell="AG36" sqref="A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九戸村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5608</v>
      </c>
      <c r="AM8" s="71"/>
      <c r="AN8" s="71"/>
      <c r="AO8" s="71"/>
      <c r="AP8" s="71"/>
      <c r="AQ8" s="71"/>
      <c r="AR8" s="71"/>
      <c r="AS8" s="71"/>
      <c r="AT8" s="67">
        <f>データ!$S$6</f>
        <v>134.02000000000001</v>
      </c>
      <c r="AU8" s="68"/>
      <c r="AV8" s="68"/>
      <c r="AW8" s="68"/>
      <c r="AX8" s="68"/>
      <c r="AY8" s="68"/>
      <c r="AZ8" s="68"/>
      <c r="BA8" s="68"/>
      <c r="BB8" s="70">
        <f>データ!$T$6</f>
        <v>41.84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63.55</v>
      </c>
      <c r="J10" s="68"/>
      <c r="K10" s="68"/>
      <c r="L10" s="68"/>
      <c r="M10" s="68"/>
      <c r="N10" s="68"/>
      <c r="O10" s="69"/>
      <c r="P10" s="70">
        <f>データ!$P$6</f>
        <v>90.3</v>
      </c>
      <c r="Q10" s="70"/>
      <c r="R10" s="70"/>
      <c r="S10" s="70"/>
      <c r="T10" s="70"/>
      <c r="U10" s="70"/>
      <c r="V10" s="70"/>
      <c r="W10" s="71">
        <f>データ!$Q$6</f>
        <v>4020</v>
      </c>
      <c r="X10" s="71"/>
      <c r="Y10" s="71"/>
      <c r="Z10" s="71"/>
      <c r="AA10" s="71"/>
      <c r="AB10" s="71"/>
      <c r="AC10" s="71"/>
      <c r="AD10" s="2"/>
      <c r="AE10" s="2"/>
      <c r="AF10" s="2"/>
      <c r="AG10" s="2"/>
      <c r="AH10" s="4"/>
      <c r="AI10" s="4"/>
      <c r="AJ10" s="4"/>
      <c r="AK10" s="4"/>
      <c r="AL10" s="71">
        <f>データ!$U$6</f>
        <v>5019</v>
      </c>
      <c r="AM10" s="71"/>
      <c r="AN10" s="71"/>
      <c r="AO10" s="71"/>
      <c r="AP10" s="71"/>
      <c r="AQ10" s="71"/>
      <c r="AR10" s="71"/>
      <c r="AS10" s="71"/>
      <c r="AT10" s="67">
        <f>データ!$V$6</f>
        <v>25.87</v>
      </c>
      <c r="AU10" s="68"/>
      <c r="AV10" s="68"/>
      <c r="AW10" s="68"/>
      <c r="AX10" s="68"/>
      <c r="AY10" s="68"/>
      <c r="AZ10" s="68"/>
      <c r="BA10" s="68"/>
      <c r="BB10" s="70">
        <f>データ!$W$6</f>
        <v>194.01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8/F8pzzEwACNl6yfdRijoIJUe2C1QtAzOHM+fMzoLK2PjHlnStLnV3uVIfH9c/Hh2Jyz4QPp9sMHQiJWdOX0Q==" saltValue="n7lW4udWjNcpU+409nIW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35068</v>
      </c>
      <c r="D6" s="34">
        <f t="shared" si="3"/>
        <v>46</v>
      </c>
      <c r="E6" s="34">
        <f t="shared" si="3"/>
        <v>1</v>
      </c>
      <c r="F6" s="34">
        <f t="shared" si="3"/>
        <v>0</v>
      </c>
      <c r="G6" s="34">
        <f t="shared" si="3"/>
        <v>1</v>
      </c>
      <c r="H6" s="34" t="str">
        <f t="shared" si="3"/>
        <v>岩手県　九戸村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63.55</v>
      </c>
      <c r="P6" s="35">
        <f t="shared" si="3"/>
        <v>90.3</v>
      </c>
      <c r="Q6" s="35">
        <f t="shared" si="3"/>
        <v>4020</v>
      </c>
      <c r="R6" s="35">
        <f t="shared" si="3"/>
        <v>5608</v>
      </c>
      <c r="S6" s="35">
        <f t="shared" si="3"/>
        <v>134.02000000000001</v>
      </c>
      <c r="T6" s="35">
        <f t="shared" si="3"/>
        <v>41.84</v>
      </c>
      <c r="U6" s="35">
        <f t="shared" si="3"/>
        <v>5019</v>
      </c>
      <c r="V6" s="35">
        <f t="shared" si="3"/>
        <v>25.87</v>
      </c>
      <c r="W6" s="35">
        <f t="shared" si="3"/>
        <v>194.01</v>
      </c>
      <c r="X6" s="36">
        <f>IF(X7="",NA(),X7)</f>
        <v>106.89</v>
      </c>
      <c r="Y6" s="36">
        <f t="shared" ref="Y6:AG6" si="4">IF(Y7="",NA(),Y7)</f>
        <v>111.96</v>
      </c>
      <c r="Z6" s="36">
        <f t="shared" si="4"/>
        <v>105.17</v>
      </c>
      <c r="AA6" s="36">
        <f t="shared" si="4"/>
        <v>112.78</v>
      </c>
      <c r="AB6" s="36">
        <f t="shared" si="4"/>
        <v>121.34</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386.55</v>
      </c>
      <c r="AU6" s="36">
        <f t="shared" ref="AU6:BC6" si="6">IF(AU7="",NA(),AU7)</f>
        <v>316.35000000000002</v>
      </c>
      <c r="AV6" s="36">
        <f t="shared" si="6"/>
        <v>340.51</v>
      </c>
      <c r="AW6" s="36">
        <f t="shared" si="6"/>
        <v>362.72</v>
      </c>
      <c r="AX6" s="36">
        <f t="shared" si="6"/>
        <v>345.6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586.17999999999995</v>
      </c>
      <c r="BF6" s="36">
        <f t="shared" ref="BF6:BN6" si="7">IF(BF7="",NA(),BF7)</f>
        <v>539.19000000000005</v>
      </c>
      <c r="BG6" s="36">
        <f t="shared" si="7"/>
        <v>504.2</v>
      </c>
      <c r="BH6" s="36">
        <f t="shared" si="7"/>
        <v>455.86</v>
      </c>
      <c r="BI6" s="36">
        <f t="shared" si="7"/>
        <v>421.7</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105.24</v>
      </c>
      <c r="BQ6" s="36">
        <f t="shared" ref="BQ6:BY6" si="8">IF(BQ7="",NA(),BQ7)</f>
        <v>111.26</v>
      </c>
      <c r="BR6" s="36">
        <f t="shared" si="8"/>
        <v>103.16</v>
      </c>
      <c r="BS6" s="36">
        <f t="shared" si="8"/>
        <v>111.79</v>
      </c>
      <c r="BT6" s="36">
        <f t="shared" si="8"/>
        <v>121.23</v>
      </c>
      <c r="BU6" s="36">
        <f t="shared" si="8"/>
        <v>93.28</v>
      </c>
      <c r="BV6" s="36">
        <f t="shared" si="8"/>
        <v>87.51</v>
      </c>
      <c r="BW6" s="36">
        <f t="shared" si="8"/>
        <v>84.77</v>
      </c>
      <c r="BX6" s="36">
        <f t="shared" si="8"/>
        <v>87.11</v>
      </c>
      <c r="BY6" s="36">
        <f t="shared" si="8"/>
        <v>82.78</v>
      </c>
      <c r="BZ6" s="35" t="str">
        <f>IF(BZ7="","",IF(BZ7="-","【-】","【"&amp;SUBSTITUTE(TEXT(BZ7,"#,##0.00"),"-","△")&amp;"】"))</f>
        <v>【100.05】</v>
      </c>
      <c r="CA6" s="36">
        <f>IF(CA7="",NA(),CA7)</f>
        <v>210.47</v>
      </c>
      <c r="CB6" s="36">
        <f t="shared" ref="CB6:CJ6" si="9">IF(CB7="",NA(),CB7)</f>
        <v>198.89</v>
      </c>
      <c r="CC6" s="36">
        <f t="shared" si="9"/>
        <v>214.84</v>
      </c>
      <c r="CD6" s="36">
        <f t="shared" si="9"/>
        <v>198.63</v>
      </c>
      <c r="CE6" s="36">
        <f t="shared" si="9"/>
        <v>183.09</v>
      </c>
      <c r="CF6" s="36">
        <f t="shared" si="9"/>
        <v>208.29</v>
      </c>
      <c r="CG6" s="36">
        <f t="shared" si="9"/>
        <v>218.42</v>
      </c>
      <c r="CH6" s="36">
        <f t="shared" si="9"/>
        <v>227.27</v>
      </c>
      <c r="CI6" s="36">
        <f t="shared" si="9"/>
        <v>223.98</v>
      </c>
      <c r="CJ6" s="36">
        <f t="shared" si="9"/>
        <v>225.09</v>
      </c>
      <c r="CK6" s="35" t="str">
        <f>IF(CK7="","",IF(CK7="-","【-】","【"&amp;SUBSTITUTE(TEXT(CK7,"#,##0.00"),"-","△")&amp;"】"))</f>
        <v>【166.40】</v>
      </c>
      <c r="CL6" s="36">
        <f>IF(CL7="",NA(),CL7)</f>
        <v>83.39</v>
      </c>
      <c r="CM6" s="36">
        <f t="shared" ref="CM6:CU6" si="10">IF(CM7="",NA(),CM7)</f>
        <v>81.760000000000005</v>
      </c>
      <c r="CN6" s="36">
        <f t="shared" si="10"/>
        <v>81.87</v>
      </c>
      <c r="CO6" s="36">
        <f t="shared" si="10"/>
        <v>82.11</v>
      </c>
      <c r="CP6" s="36">
        <f t="shared" si="10"/>
        <v>83.88</v>
      </c>
      <c r="CQ6" s="36">
        <f t="shared" si="10"/>
        <v>49.32</v>
      </c>
      <c r="CR6" s="36">
        <f t="shared" si="10"/>
        <v>50.24</v>
      </c>
      <c r="CS6" s="36">
        <f t="shared" si="10"/>
        <v>50.29</v>
      </c>
      <c r="CT6" s="36">
        <f t="shared" si="10"/>
        <v>49.64</v>
      </c>
      <c r="CU6" s="36">
        <f t="shared" si="10"/>
        <v>49.38</v>
      </c>
      <c r="CV6" s="35" t="str">
        <f>IF(CV7="","",IF(CV7="-","【-】","【"&amp;SUBSTITUTE(TEXT(CV7,"#,##0.00"),"-","△")&amp;"】"))</f>
        <v>【60.69】</v>
      </c>
      <c r="CW6" s="36">
        <f>IF(CW7="",NA(),CW7)</f>
        <v>70.89</v>
      </c>
      <c r="CX6" s="36">
        <f t="shared" ref="CX6:DF6" si="11">IF(CX7="",NA(),CX7)</f>
        <v>73.010000000000005</v>
      </c>
      <c r="CY6" s="36">
        <f t="shared" si="11"/>
        <v>71.64</v>
      </c>
      <c r="CZ6" s="36">
        <f t="shared" si="11"/>
        <v>72.459999999999994</v>
      </c>
      <c r="DA6" s="36">
        <f t="shared" si="11"/>
        <v>70.290000000000006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51.19</v>
      </c>
      <c r="DI6" s="36">
        <f t="shared" ref="DI6:DQ6" si="12">IF(DI7="",NA(),DI7)</f>
        <v>53.2</v>
      </c>
      <c r="DJ6" s="36">
        <f t="shared" si="12"/>
        <v>54.67</v>
      </c>
      <c r="DK6" s="36">
        <f t="shared" si="12"/>
        <v>56.33</v>
      </c>
      <c r="DL6" s="36">
        <f t="shared" si="12"/>
        <v>57.33</v>
      </c>
      <c r="DM6" s="36">
        <f t="shared" si="12"/>
        <v>48.3</v>
      </c>
      <c r="DN6" s="36">
        <f t="shared" si="12"/>
        <v>45.14</v>
      </c>
      <c r="DO6" s="36">
        <f t="shared" si="12"/>
        <v>45.85</v>
      </c>
      <c r="DP6" s="36">
        <f t="shared" si="12"/>
        <v>47.31</v>
      </c>
      <c r="DQ6" s="36">
        <f t="shared" si="12"/>
        <v>47.5</v>
      </c>
      <c r="DR6" s="35" t="str">
        <f>IF(DR7="","",IF(DR7="-","【-】","【"&amp;SUBSTITUTE(TEXT(DR7,"#,##0.00"),"-","△")&amp;"】"))</f>
        <v>【50.19】</v>
      </c>
      <c r="DS6" s="36">
        <f>IF(DS7="",NA(),DS7)</f>
        <v>10.130000000000001</v>
      </c>
      <c r="DT6" s="36">
        <f t="shared" ref="DT6:EB6" si="13">IF(DT7="",NA(),DT7)</f>
        <v>10.63</v>
      </c>
      <c r="DU6" s="36">
        <f t="shared" si="13"/>
        <v>11.15</v>
      </c>
      <c r="DV6" s="36">
        <f t="shared" si="13"/>
        <v>11.15</v>
      </c>
      <c r="DW6" s="36">
        <f t="shared" si="13"/>
        <v>11.15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0.01</v>
      </c>
      <c r="EE6" s="35">
        <f t="shared" ref="EE6:EM6" si="14">IF(EE7="",NA(),EE7)</f>
        <v>0</v>
      </c>
      <c r="EF6" s="35">
        <f t="shared" si="14"/>
        <v>0</v>
      </c>
      <c r="EG6" s="35">
        <f t="shared" si="14"/>
        <v>0</v>
      </c>
      <c r="EH6" s="36">
        <f t="shared" si="14"/>
        <v>0.05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35068</v>
      </c>
      <c r="D7" s="38">
        <v>46</v>
      </c>
      <c r="E7" s="38">
        <v>1</v>
      </c>
      <c r="F7" s="38">
        <v>0</v>
      </c>
      <c r="G7" s="38">
        <v>1</v>
      </c>
      <c r="H7" s="38" t="s">
        <v>93</v>
      </c>
      <c r="I7" s="38" t="s">
        <v>94</v>
      </c>
      <c r="J7" s="38" t="s">
        <v>95</v>
      </c>
      <c r="K7" s="38" t="s">
        <v>96</v>
      </c>
      <c r="L7" s="38" t="s">
        <v>97</v>
      </c>
      <c r="M7" s="38" t="s">
        <v>98</v>
      </c>
      <c r="N7" s="39" t="s">
        <v>99</v>
      </c>
      <c r="O7" s="39">
        <v>63.55</v>
      </c>
      <c r="P7" s="39">
        <v>90.3</v>
      </c>
      <c r="Q7" s="39">
        <v>4020</v>
      </c>
      <c r="R7" s="39">
        <v>5608</v>
      </c>
      <c r="S7" s="39">
        <v>134.02000000000001</v>
      </c>
      <c r="T7" s="39">
        <v>41.84</v>
      </c>
      <c r="U7" s="39">
        <v>5019</v>
      </c>
      <c r="V7" s="39">
        <v>25.87</v>
      </c>
      <c r="W7" s="39">
        <v>194.01</v>
      </c>
      <c r="X7" s="39">
        <v>106.89</v>
      </c>
      <c r="Y7" s="39">
        <v>111.96</v>
      </c>
      <c r="Z7" s="39">
        <v>105.17</v>
      </c>
      <c r="AA7" s="39">
        <v>112.78</v>
      </c>
      <c r="AB7" s="39">
        <v>121.34</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386.55</v>
      </c>
      <c r="AU7" s="39">
        <v>316.35000000000002</v>
      </c>
      <c r="AV7" s="39">
        <v>340.51</v>
      </c>
      <c r="AW7" s="39">
        <v>362.72</v>
      </c>
      <c r="AX7" s="39">
        <v>345.6</v>
      </c>
      <c r="AY7" s="39">
        <v>371.89</v>
      </c>
      <c r="AZ7" s="39">
        <v>293.23</v>
      </c>
      <c r="BA7" s="39">
        <v>300.14</v>
      </c>
      <c r="BB7" s="39">
        <v>301.04000000000002</v>
      </c>
      <c r="BC7" s="39">
        <v>305.08</v>
      </c>
      <c r="BD7" s="39">
        <v>260.31</v>
      </c>
      <c r="BE7" s="39">
        <v>586.17999999999995</v>
      </c>
      <c r="BF7" s="39">
        <v>539.19000000000005</v>
      </c>
      <c r="BG7" s="39">
        <v>504.2</v>
      </c>
      <c r="BH7" s="39">
        <v>455.86</v>
      </c>
      <c r="BI7" s="39">
        <v>421.7</v>
      </c>
      <c r="BJ7" s="39">
        <v>483.11</v>
      </c>
      <c r="BK7" s="39">
        <v>542.29999999999995</v>
      </c>
      <c r="BL7" s="39">
        <v>566.65</v>
      </c>
      <c r="BM7" s="39">
        <v>551.62</v>
      </c>
      <c r="BN7" s="39">
        <v>585.59</v>
      </c>
      <c r="BO7" s="39">
        <v>275.67</v>
      </c>
      <c r="BP7" s="39">
        <v>105.24</v>
      </c>
      <c r="BQ7" s="39">
        <v>111.26</v>
      </c>
      <c r="BR7" s="39">
        <v>103.16</v>
      </c>
      <c r="BS7" s="39">
        <v>111.79</v>
      </c>
      <c r="BT7" s="39">
        <v>121.23</v>
      </c>
      <c r="BU7" s="39">
        <v>93.28</v>
      </c>
      <c r="BV7" s="39">
        <v>87.51</v>
      </c>
      <c r="BW7" s="39">
        <v>84.77</v>
      </c>
      <c r="BX7" s="39">
        <v>87.11</v>
      </c>
      <c r="BY7" s="39">
        <v>82.78</v>
      </c>
      <c r="BZ7" s="39">
        <v>100.05</v>
      </c>
      <c r="CA7" s="39">
        <v>210.47</v>
      </c>
      <c r="CB7" s="39">
        <v>198.89</v>
      </c>
      <c r="CC7" s="39">
        <v>214.84</v>
      </c>
      <c r="CD7" s="39">
        <v>198.63</v>
      </c>
      <c r="CE7" s="39">
        <v>183.09</v>
      </c>
      <c r="CF7" s="39">
        <v>208.29</v>
      </c>
      <c r="CG7" s="39">
        <v>218.42</v>
      </c>
      <c r="CH7" s="39">
        <v>227.27</v>
      </c>
      <c r="CI7" s="39">
        <v>223.98</v>
      </c>
      <c r="CJ7" s="39">
        <v>225.09</v>
      </c>
      <c r="CK7" s="39">
        <v>166.4</v>
      </c>
      <c r="CL7" s="39">
        <v>83.39</v>
      </c>
      <c r="CM7" s="39">
        <v>81.760000000000005</v>
      </c>
      <c r="CN7" s="39">
        <v>81.87</v>
      </c>
      <c r="CO7" s="39">
        <v>82.11</v>
      </c>
      <c r="CP7" s="39">
        <v>83.88</v>
      </c>
      <c r="CQ7" s="39">
        <v>49.32</v>
      </c>
      <c r="CR7" s="39">
        <v>50.24</v>
      </c>
      <c r="CS7" s="39">
        <v>50.29</v>
      </c>
      <c r="CT7" s="39">
        <v>49.64</v>
      </c>
      <c r="CU7" s="39">
        <v>49.38</v>
      </c>
      <c r="CV7" s="39">
        <v>60.69</v>
      </c>
      <c r="CW7" s="39">
        <v>70.89</v>
      </c>
      <c r="CX7" s="39">
        <v>73.010000000000005</v>
      </c>
      <c r="CY7" s="39">
        <v>71.64</v>
      </c>
      <c r="CZ7" s="39">
        <v>72.459999999999994</v>
      </c>
      <c r="DA7" s="39">
        <v>70.290000000000006</v>
      </c>
      <c r="DB7" s="39">
        <v>79.34</v>
      </c>
      <c r="DC7" s="39">
        <v>78.650000000000006</v>
      </c>
      <c r="DD7" s="39">
        <v>77.73</v>
      </c>
      <c r="DE7" s="39">
        <v>78.09</v>
      </c>
      <c r="DF7" s="39">
        <v>78.010000000000005</v>
      </c>
      <c r="DG7" s="39">
        <v>89.82</v>
      </c>
      <c r="DH7" s="39">
        <v>51.19</v>
      </c>
      <c r="DI7" s="39">
        <v>53.2</v>
      </c>
      <c r="DJ7" s="39">
        <v>54.67</v>
      </c>
      <c r="DK7" s="39">
        <v>56.33</v>
      </c>
      <c r="DL7" s="39">
        <v>57.33</v>
      </c>
      <c r="DM7" s="39">
        <v>48.3</v>
      </c>
      <c r="DN7" s="39">
        <v>45.14</v>
      </c>
      <c r="DO7" s="39">
        <v>45.85</v>
      </c>
      <c r="DP7" s="39">
        <v>47.31</v>
      </c>
      <c r="DQ7" s="39">
        <v>47.5</v>
      </c>
      <c r="DR7" s="39">
        <v>50.19</v>
      </c>
      <c r="DS7" s="39">
        <v>10.130000000000001</v>
      </c>
      <c r="DT7" s="39">
        <v>10.63</v>
      </c>
      <c r="DU7" s="39">
        <v>11.15</v>
      </c>
      <c r="DV7" s="39">
        <v>11.15</v>
      </c>
      <c r="DW7" s="39">
        <v>11.15</v>
      </c>
      <c r="DX7" s="39">
        <v>12.43</v>
      </c>
      <c r="DY7" s="39">
        <v>13.58</v>
      </c>
      <c r="DZ7" s="39">
        <v>14.13</v>
      </c>
      <c r="EA7" s="39">
        <v>16.77</v>
      </c>
      <c r="EB7" s="39">
        <v>17.399999999999999</v>
      </c>
      <c r="EC7" s="39">
        <v>20.63</v>
      </c>
      <c r="ED7" s="39">
        <v>0.01</v>
      </c>
      <c r="EE7" s="39">
        <v>0</v>
      </c>
      <c r="EF7" s="39">
        <v>0</v>
      </c>
      <c r="EG7" s="39">
        <v>0</v>
      </c>
      <c r="EH7" s="39">
        <v>0.05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2022-01-11T01:50:25Z</cp:lastPrinted>
  <dcterms:created xsi:type="dcterms:W3CDTF">2021-12-03T06:43:12Z</dcterms:created>
  <dcterms:modified xsi:type="dcterms:W3CDTF">2022-01-11T01:50:53Z</dcterms:modified>
  <cp:category/>
</cp:coreProperties>
</file>