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ronodera\Desktop\"/>
    </mc:Choice>
  </mc:AlternateContent>
  <xr:revisionPtr revIDLastSave="0" documentId="8_{B4A2FB24-9701-4734-A122-D9644621EDB2}" xr6:coauthVersionLast="45" xr6:coauthVersionMax="45" xr10:uidLastSave="{00000000-0000-0000-0000-000000000000}"/>
  <workbookProtection workbookAlgorithmName="SHA-512" workbookHashValue="uS1XtIE6G9NeJD25+OIUUths/T9W7Q2rJqusUJnjhntKbkYbtVM0I4dtZDUm/VrjubrvKxFJ2XjzqOmrvRIGUA==" workbookSaltValue="DNNR61Q9AY1ARYkpQRoFa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AT8" i="4" s="1"/>
  <c r="S6" i="5"/>
  <c r="AL8" i="4" s="1"/>
  <c r="R6" i="5"/>
  <c r="AD10" i="4" s="1"/>
  <c r="Q6" i="5"/>
  <c r="P6" i="5"/>
  <c r="O6" i="5"/>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W10" i="4"/>
  <c r="P10" i="4"/>
  <c r="I10" i="4"/>
  <c r="BB8" i="4"/>
  <c r="W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<sst xmlns="http://schemas.openxmlformats.org/spreadsheetml/2006/main" count="236" uniqueCount="120">
  <si>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</si>
  <si>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</si>
  <si>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</si>
  <si>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</si>
  <si>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</si>
  <si>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</si>
  <si>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</si>
  <si>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</si>
  <si>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</si>
  <si>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</si>
  <si>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</si>
  <si>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</si>
  <si>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</si>
  <si>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</si>
  <si>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</si>
  <si>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</si>
  <si>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</si>
  <si>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</si>
  <si>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</si>
  <si>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</si>
  <si>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</si>
  <si>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</si>
  <si>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</si>
  <si>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</si>
  <si>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</si>
  <si>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</si>
  <si>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</si>
  <si>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</si>
  <si>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</si>
  <si>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</si>
  <si>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</si>
  <si>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</si>
  <si>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</si>
  <si>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</si>
  <si>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</si>
  <si>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</si>
  <si>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</si>
  <si>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</si>
  <si>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</si>
  <si>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</si>
  <si>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</si>
  <si>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</si>
  <si>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</si>
  <si>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</si>
  <si>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</si>
  <si>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</si>
  <si>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</si>
  <si>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</si>
  <si>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</si>
  <si>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</si>
  <si>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</si>
  <si>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</si>
  <si>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</si>
  <si>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</si>
  <si>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</si>
  <si>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</si>
  <si>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</si>
  <si>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</si>
  <si>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</si>
  <si>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</si>
  <si>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</si>
  <si>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</si>
  <si>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</si>
  <si>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</si>
  <si>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</si>
  <si>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</si>
  <si>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</si>
  <si>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</si>
  <si>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</si>
  <si>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</si>
  <si>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</si>
  <si>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</si>
  <si>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</si>
  <si>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</si>
  <si>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</si>
  <si>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</si>
  <si>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</si>
  <si>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</si>
  <si>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</si>
  <si>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</si>
  <si>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</si>
  <si>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</si>
  <si>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</si>
  <si>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</si>
  <si>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</si>
  <si>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</si>
  <si>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</si>
  <si>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</si>
  <si>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</si>
  <si>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</si>
  <si>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</si>
  <si>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</si>
  <si>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</si>
  <si>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</si>
  <si>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</si>
  <si>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</si>
  <si>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</si>
  <si>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</si>
  <si>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</si>
  <si>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</si>
  <si>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</si>
  <si>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</si>
  <si>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</si>
  <si>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</si>
  <si>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</si>
  <si>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</si>
  <si>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</si>
  <si>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</si>
  <si>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</si>
  <si>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</si>
  <si>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</si>
  <si>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</si>
  <si>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</si>
  <si>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</si>
  <si>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</si>
  <si>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</si>
  <si>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</si>
  <si>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　　　　　　　　　　　　収益的収支比率は65.72%と健全経営とは言えない状況が続いている。一般会計からの繰入金に依存している状況であることから経営改善により一層取り組む必要がある。　　　　　　　　　　　　　　　　④企業債残高対事業費率について　　　　　　　　収支赤字分は一般会計から補填しているが、企業債償還に係る負担について定めていないため全国及び類似団体と比較すると高い数値となっている。　　⑤経費回収率について　　　　　　　　　　　　　　全国および類似団体と比較し低い数値が続いている。適切な料金設定及び汚水処理費の削減に努める必要がある。　　　　　　　　　　　　　　　　　　⑥汚水処理原価について　　　　　　　　　　　　全国及び類似団体と比較すると高い状況である。維持管理費の削減や接続率の向上により有収水量の増加に努める必要がある。　　　　　　　　　　　　⑦施設の利用率について　　　　　　　　　　　　　接続人口の影響で低い数字となっているため接続率の向上に努める。　　　　　　　　　　　　　　　　⑧水洗化率について　　　　　　　　　　　　　　　全国及び類似団体に比べまだまだ低い数字となっている。継続して水洗化率の向上に努める必要がある。　　　　　　</t>
    <phoneticPr fontId="4"/>
  </si>
  <si>
    <t>平成14年度から供用開始しているため、法定耐用年数を超えた管路はまだない状況である。　　　　　今後の状況に応じて検討していく。</t>
    <rPh sb="0" eb="2">
      <t>ヘイセイ</t>
    </rPh>
    <rPh sb="4" eb="5">
      <t>ネン</t>
    </rPh>
    <rPh sb="5" eb="6">
      <t>ド</t>
    </rPh>
    <rPh sb="8" eb="10">
      <t>キョウヨウ</t>
    </rPh>
    <rPh sb="10" eb="12">
      <t>カイシ</t>
    </rPh>
    <rPh sb="19" eb="21">
      <t>ホウテイ</t>
    </rPh>
    <rPh sb="21" eb="23">
      <t>タイヨウ</t>
    </rPh>
    <rPh sb="23" eb="25">
      <t>ネンスウ</t>
    </rPh>
    <rPh sb="26" eb="27">
      <t>コ</t>
    </rPh>
    <rPh sb="29" eb="31">
      <t>カンロ</t>
    </rPh>
    <rPh sb="36" eb="38">
      <t>ジョウキョウ</t>
    </rPh>
    <rPh sb="47" eb="49">
      <t>コンゴ</t>
    </rPh>
    <rPh sb="50" eb="52">
      <t>ジョウキョウ</t>
    </rPh>
    <rPh sb="53" eb="54">
      <t>オウ</t>
    </rPh>
    <rPh sb="56" eb="58">
      <t>ケントウ</t>
    </rPh>
    <phoneticPr fontId="4"/>
  </si>
  <si>
    <t>全国及び類似団体と比較し経営は厳しい状況が続いており、その主な原因の一つとして水洗化率の低さが挙げられる。今まで実施してきた普及啓発活動もコロナの影響により断念してきたことから、新たな推進方法の検討が必要である。　　　　　　　　　　また、ストックマネジメント支援制度を利用し、下水道施設全体の中長期的な状態を予測しながら維持管理や改築更新を行い、将来やってくる改築更新経費の削減に努めていく必要がある。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</si>
</sst>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1C-419D-800F-26ECF53B84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31C-419D-800F-26ECF53B84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28.96</c:v>
                </c:pt>
                <c:pt idx="1">
                  <c:v>30.77</c:v>
                </c:pt>
                <c:pt idx="2">
                  <c:v>29.41</c:v>
                </c:pt>
                <c:pt idx="3">
                  <c:v>28.96</c:v>
                </c:pt>
                <c:pt idx="4">
                  <c:v>28.96</c:v>
                </c:pt>
              </c:numCache>
            </c:numRef>
          </c:val>
          <c:extLst>
            <c:ext xmlns:c16="http://schemas.microsoft.com/office/drawing/2014/chart" uri="{C3380CC4-5D6E-409C-BE32-E72D297353CC}">
              <c16:uniqueId val="{00000000-7ECC-48D0-8624-61A9919C1B6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ECC-48D0-8624-61A9919C1B6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71.400000000000006</c:v>
                </c:pt>
                <c:pt idx="1">
                  <c:v>75.59</c:v>
                </c:pt>
                <c:pt idx="2">
                  <c:v>76.650000000000006</c:v>
                </c:pt>
                <c:pt idx="3">
                  <c:v>76.5</c:v>
                </c:pt>
                <c:pt idx="4">
                  <c:v>74.05</c:v>
                </c:pt>
              </c:numCache>
            </c:numRef>
          </c:val>
          <c:extLst>
            <c:ext xmlns:c16="http://schemas.microsoft.com/office/drawing/2014/chart" uri="{C3380CC4-5D6E-409C-BE32-E72D297353CC}">
              <c16:uniqueId val="{00000000-C2CC-470F-AE2E-A731043F11A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2CC-470F-AE2E-A731043F11A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67.34</c:v>
                </c:pt>
                <c:pt idx="1">
                  <c:v>71.25</c:v>
                </c:pt>
                <c:pt idx="2">
                  <c:v>64.34</c:v>
                </c:pt>
                <c:pt idx="3">
                  <c:v>67.64</c:v>
                </c:pt>
                <c:pt idx="4">
                  <c:v>65.72</c:v>
                </c:pt>
              </c:numCache>
            </c:numRef>
          </c:val>
          <c:extLst>
            <c:ext xmlns:c16="http://schemas.microsoft.com/office/drawing/2014/chart" uri="{C3380CC4-5D6E-409C-BE32-E72D297353CC}">
              <c16:uniqueId val="{00000000-E3ED-4A81-9276-A3442EA1D8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ED-4A81-9276-A3442EA1D8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A1-4419-8E38-C272EB370ED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A1-4419-8E38-C272EB370ED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C0-4C43-ACC1-68293FCE1B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0-4C43-ACC1-68293FCE1B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7F-4C29-807F-5D7D150BB6C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7F-4C29-807F-5D7D150BB6C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CE-4B25-9CC4-5120AE1E41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CE-4B25-9CC4-5120AE1E41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6776.21</c:v>
                </c:pt>
                <c:pt idx="1">
                  <c:v>6316.62</c:v>
                </c:pt>
                <c:pt idx="2">
                  <c:v>5781.58</c:v>
                </c:pt>
                <c:pt idx="3">
                  <c:v>5299.89</c:v>
                </c:pt>
                <c:pt idx="4">
                  <c:v>4924.04</c:v>
                </c:pt>
              </c:numCache>
            </c:numRef>
          </c:val>
          <c:extLst>
            <c:ext xmlns:c16="http://schemas.microsoft.com/office/drawing/2014/chart" uri="{C3380CC4-5D6E-409C-BE32-E72D297353CC}">
              <c16:uniqueId val="{00000000-090E-4055-972A-074D771C51E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90E-4055-972A-074D771C51E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28.76</c:v>
                </c:pt>
                <c:pt idx="1">
                  <c:v>32.619999999999997</c:v>
                </c:pt>
                <c:pt idx="2">
                  <c:v>26.18</c:v>
                </c:pt>
                <c:pt idx="3">
                  <c:v>29.14</c:v>
                </c:pt>
                <c:pt idx="4">
                  <c:v>27.39</c:v>
                </c:pt>
              </c:numCache>
            </c:numRef>
          </c:val>
          <c:extLst>
            <c:ext xmlns:c16="http://schemas.microsoft.com/office/drawing/2014/chart" uri="{C3380CC4-5D6E-409C-BE32-E72D297353CC}">
              <c16:uniqueId val="{00000000-29FF-44B0-B605-22E0B658F5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29FF-44B0-B605-22E0B658F5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544.87</c:v>
                </c:pt>
                <c:pt idx="1">
                  <c:v>479.99</c:v>
                </c:pt>
                <c:pt idx="2">
                  <c:v>596.77</c:v>
                </c:pt>
                <c:pt idx="3">
                  <c:v>548.84</c:v>
                </c:pt>
                <c:pt idx="4">
                  <c:v>583.17999999999995</c:v>
                </c:pt>
              </c:numCache>
            </c:numRef>
          </c:val>
          <c:extLst>
            <c:ext xmlns:c16="http://schemas.microsoft.com/office/drawing/2014/chart" uri="{C3380CC4-5D6E-409C-BE32-E72D297353CC}">
              <c16:uniqueId val="{00000000-D23F-41C5-9033-07326A47903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D23F-41C5-9033-07326A47903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九戸村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5468</v>
      </c>
      <c r="AM8" s="37"/>
      <c r="AN8" s="37"/>
      <c r="AO8" s="37"/>
      <c r="AP8" s="37"/>
      <c r="AQ8" s="37"/>
      <c r="AR8" s="37"/>
      <c r="AS8" s="37"/>
      <c r="AT8" s="38">
        <f>データ!T6</f>
        <v>134.02000000000001</v>
      </c>
      <c r="AU8" s="38"/>
      <c r="AV8" s="38"/>
      <c r="AW8" s="38"/>
      <c r="AX8" s="38"/>
      <c r="AY8" s="38"/>
      <c r="AZ8" s="38"/>
      <c r="BA8" s="38"/>
      <c r="BB8" s="38">
        <f>データ!U6</f>
        <v>40.799999999999997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7.72</v>
      </c>
      <c r="Q10" s="38"/>
      <c r="R10" s="38"/>
      <c r="S10" s="38"/>
      <c r="T10" s="38"/>
      <c r="U10" s="38"/>
      <c r="V10" s="38"/>
      <c r="W10" s="38">
        <f>データ!Q6</f>
        <v>99.44</v>
      </c>
      <c r="X10" s="38"/>
      <c r="Y10" s="38"/>
      <c r="Z10" s="38"/>
      <c r="AA10" s="38"/>
      <c r="AB10" s="38"/>
      <c r="AC10" s="38"/>
      <c r="AD10" s="37">
        <f>データ!R6</f>
        <v>2750</v>
      </c>
      <c r="AE10" s="37"/>
      <c r="AF10" s="37"/>
      <c r="AG10" s="37"/>
      <c r="AH10" s="37"/>
      <c r="AI10" s="37"/>
      <c r="AJ10" s="37"/>
      <c r="AK10" s="2"/>
      <c r="AL10" s="37">
        <f>データ!V6</f>
        <v>420</v>
      </c>
      <c r="AM10" s="37"/>
      <c r="AN10" s="37"/>
      <c r="AO10" s="37"/>
      <c r="AP10" s="37"/>
      <c r="AQ10" s="37"/>
      <c r="AR10" s="37"/>
      <c r="AS10" s="37"/>
      <c r="AT10" s="38">
        <f>データ!W6</f>
        <v>0.2</v>
      </c>
      <c r="AU10" s="38"/>
      <c r="AV10" s="38"/>
      <c r="AW10" s="38"/>
      <c r="AX10" s="38"/>
      <c r="AY10" s="38"/>
      <c r="AZ10" s="38"/>
      <c r="BA10" s="38"/>
      <c r="BB10" s="38">
        <f>データ!X6</f>
        <v>2100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yiwh5VfXJJ1ZtoABVppviQtiNFdy2N18v4aO/4XU1WLlSBzNjDCsoHELcKfm907Na7Dmx91ul9eRKKu/aGDIoA==" saltValue="nRifoyZwCN6eiDPw7feAC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35068</v>
      </c>
      <c r="D6" s="19">
        <f t="shared" si="3"/>
        <v>47</v>
      </c>
      <c r="E6" s="19">
        <f t="shared" si="3"/>
        <v>17</v>
      </c>
      <c r="F6" s="19">
        <f t="shared" si="3"/>
        <v>5</v>
      </c>
      <c r="G6" s="19">
        <f t="shared" si="3"/>
        <v>0</v>
      </c>
      <c r="H6" s="19" t="str">
        <f t="shared" si="3"/>
        <v>岩手県　九戸村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7.72</v>
      </c>
      <c r="Q6" s="20">
        <f t="shared" si="3"/>
        <v>99.44</v>
      </c>
      <c r="R6" s="20">
        <f t="shared" si="3"/>
        <v>2750</v>
      </c>
      <c r="S6" s="20">
        <f t="shared" si="3"/>
        <v>5468</v>
      </c>
      <c r="T6" s="20">
        <f t="shared" si="3"/>
        <v>134.02000000000001</v>
      </c>
      <c r="U6" s="20">
        <f t="shared" si="3"/>
        <v>40.799999999999997</v>
      </c>
      <c r="V6" s="20">
        <f t="shared" si="3"/>
        <v>420</v>
      </c>
      <c r="W6" s="20">
        <f t="shared" si="3"/>
        <v>0.2</v>
      </c>
      <c r="X6" s="20">
        <f t="shared" si="3"/>
        <v>2100</v>
      </c>
      <c r="Y6" s="21">
        <f>IF(Y7="",NA(),Y7)</f>
        <v>67.34</v>
      </c>
      <c r="Z6" s="21">
        <f t="shared" ref="Z6:AH6" si="4">IF(Z7="",NA(),Z7)</f>
        <v>71.25</v>
      </c>
      <c r="AA6" s="21">
        <f t="shared" si="4"/>
        <v>64.34</v>
      </c>
      <c r="AB6" s="21">
        <f t="shared" si="4"/>
        <v>67.64</v>
      </c>
      <c r="AC6" s="21">
        <f t="shared" si="4"/>
        <v>65.72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6776.21</v>
      </c>
      <c r="BG6" s="21">
        <f t="shared" ref="BG6:BO6" si="7">IF(BG7="",NA(),BG7)</f>
        <v>6316.62</v>
      </c>
      <c r="BH6" s="21">
        <f t="shared" si="7"/>
        <v>5781.58</v>
      </c>
      <c r="BI6" s="21">
        <f t="shared" si="7"/>
        <v>5299.89</v>
      </c>
      <c r="BJ6" s="21">
        <f t="shared" si="7"/>
        <v>4924.04</v>
      </c>
      <c r="BK6" s="21">
        <f t="shared" si="7"/>
        <v>855.8</v>
      </c>
      <c r="BL6" s="21">
        <f t="shared" si="7"/>
        <v>789.46</v>
      </c>
      <c r="BM6" s="21">
        <f t="shared" si="7"/>
        <v>826.83</v>
      </c>
      <c r="BN6" s="21">
        <f t="shared" si="7"/>
        <v>867.83</v>
      </c>
      <c r="BO6" s="21">
        <f t="shared" si="7"/>
        <v>791.76</v>
      </c>
      <c r="BP6" s="20" t="str">
        <f>IF(BP7="","",IF(BP7="-","【-】","【"&amp;SUBSTITUTE(TEXT(BP7,"#,##0.00"),"-","△")&amp;"】"))</f>
        <v>【786.37】</v>
      </c>
      <c r="BQ6" s="21">
        <f>IF(BQ7="",NA(),BQ7)</f>
        <v>28.76</v>
      </c>
      <c r="BR6" s="21">
        <f t="shared" ref="BR6:BZ6" si="8">IF(BR7="",NA(),BR7)</f>
        <v>32.619999999999997</v>
      </c>
      <c r="BS6" s="21">
        <f t="shared" si="8"/>
        <v>26.18</v>
      </c>
      <c r="BT6" s="21">
        <f t="shared" si="8"/>
        <v>29.14</v>
      </c>
      <c r="BU6" s="21">
        <f t="shared" si="8"/>
        <v>27.39</v>
      </c>
      <c r="BV6" s="21">
        <f t="shared" si="8"/>
        <v>59.8</v>
      </c>
      <c r="BW6" s="21">
        <f t="shared" si="8"/>
        <v>57.77</v>
      </c>
      <c r="BX6" s="21">
        <f t="shared" si="8"/>
        <v>57.31</v>
      </c>
      <c r="BY6" s="21">
        <f t="shared" si="8"/>
        <v>57.08</v>
      </c>
      <c r="BZ6" s="21">
        <f t="shared" si="8"/>
        <v>56.26</v>
      </c>
      <c r="CA6" s="20" t="str">
        <f>IF(CA7="","",IF(CA7="-","【-】","【"&amp;SUBSTITUTE(TEXT(CA7,"#,##0.00"),"-","△")&amp;"】"))</f>
        <v>【60.65】</v>
      </c>
      <c r="CB6" s="21">
        <f>IF(CB7="",NA(),CB7)</f>
        <v>544.87</v>
      </c>
      <c r="CC6" s="21">
        <f t="shared" ref="CC6:CK6" si="9">IF(CC7="",NA(),CC7)</f>
        <v>479.99</v>
      </c>
      <c r="CD6" s="21">
        <f t="shared" si="9"/>
        <v>596.77</v>
      </c>
      <c r="CE6" s="21">
        <f t="shared" si="9"/>
        <v>548.84</v>
      </c>
      <c r="CF6" s="21">
        <f t="shared" si="9"/>
        <v>583.17999999999995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28.96</v>
      </c>
      <c r="CN6" s="21">
        <f t="shared" ref="CN6:CV6" si="10">IF(CN7="",NA(),CN7)</f>
        <v>30.77</v>
      </c>
      <c r="CO6" s="21">
        <f t="shared" si="10"/>
        <v>29.41</v>
      </c>
      <c r="CP6" s="21">
        <f t="shared" si="10"/>
        <v>28.96</v>
      </c>
      <c r="CQ6" s="21">
        <f t="shared" si="10"/>
        <v>28.96</v>
      </c>
      <c r="CR6" s="21">
        <f t="shared" si="10"/>
        <v>51.75</v>
      </c>
      <c r="CS6" s="21">
        <f t="shared" si="10"/>
        <v>50.68</v>
      </c>
      <c r="CT6" s="21">
        <f t="shared" si="10"/>
        <v>50.14</v>
      </c>
      <c r="CU6" s="21">
        <f t="shared" si="10"/>
        <v>54.83</v>
      </c>
      <c r="CV6" s="21">
        <f t="shared" si="10"/>
        <v>66.53</v>
      </c>
      <c r="CW6" s="20" t="str">
        <f>IF(CW7="","",IF(CW7="-","【-】","【"&amp;SUBSTITUTE(TEXT(CW7,"#,##0.00"),"-","△")&amp;"】"))</f>
        <v>【61.14】</v>
      </c>
      <c r="CX6" s="21">
        <f>IF(CX7="",NA(),CX7)</f>
        <v>71.400000000000006</v>
      </c>
      <c r="CY6" s="21">
        <f t="shared" ref="CY6:DG6" si="11">IF(CY7="",NA(),CY7)</f>
        <v>75.59</v>
      </c>
      <c r="CZ6" s="21">
        <f t="shared" si="11"/>
        <v>76.650000000000006</v>
      </c>
      <c r="DA6" s="21">
        <f t="shared" si="11"/>
        <v>76.5</v>
      </c>
      <c r="DB6" s="21">
        <f t="shared" si="11"/>
        <v>74.05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35068</v>
      </c>
      <c r="D7" s="23">
        <v>47</v>
      </c>
      <c r="E7" s="23">
        <v>17</v>
      </c>
      <c r="F7" s="23">
        <v>5</v>
      </c>
      <c r="G7" s="23">
        <v>0</v>
      </c>
      <c r="H7" s="23" t="s">
        <v>99</v>
      </c>
      <c r="I7" s="23" t="s">
        <v>100</v>
      </c>
      <c r="J7" s="23" t="s">
        <v>101</v>
      </c>
      <c r="K7" s="23" t="s">
        <v>102</v>
      </c>
      <c r="L7" s="23" t="s">
        <v>103</v>
      </c>
      <c r="M7" s="23" t="s">
        <v>104</v>
      </c>
      <c r="N7" s="24" t="s">
        <v>105</v>
      </c>
      <c r="O7" s="24" t="s">
        <v>106</v>
      </c>
      <c r="P7" s="24">
        <v>7.72</v>
      </c>
      <c r="Q7" s="24">
        <v>99.44</v>
      </c>
      <c r="R7" s="24">
        <v>2750</v>
      </c>
      <c r="S7" s="24">
        <v>5468</v>
      </c>
      <c r="T7" s="24">
        <v>134.02000000000001</v>
      </c>
      <c r="U7" s="24">
        <v>40.799999999999997</v>
      </c>
      <c r="V7" s="24">
        <v>420</v>
      </c>
      <c r="W7" s="24">
        <v>0.2</v>
      </c>
      <c r="X7" s="24">
        <v>2100</v>
      </c>
      <c r="Y7" s="24">
        <v>67.34</v>
      </c>
      <c r="Z7" s="24">
        <v>71.25</v>
      </c>
      <c r="AA7" s="24">
        <v>64.34</v>
      </c>
      <c r="AB7" s="24">
        <v>67.64</v>
      </c>
      <c r="AC7" s="24">
        <v>65.72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6776.21</v>
      </c>
      <c r="BG7" s="24">
        <v>6316.62</v>
      </c>
      <c r="BH7" s="24">
        <v>5781.58</v>
      </c>
      <c r="BI7" s="24">
        <v>5299.89</v>
      </c>
      <c r="BJ7" s="24">
        <v>4924.04</v>
      </c>
      <c r="BK7" s="24">
        <v>855.8</v>
      </c>
      <c r="BL7" s="24">
        <v>789.46</v>
      </c>
      <c r="BM7" s="24">
        <v>826.83</v>
      </c>
      <c r="BN7" s="24">
        <v>867.83</v>
      </c>
      <c r="BO7" s="24">
        <v>791.76</v>
      </c>
      <c r="BP7" s="24">
        <v>786.37</v>
      </c>
      <c r="BQ7" s="24">
        <v>28.76</v>
      </c>
      <c r="BR7" s="24">
        <v>32.619999999999997</v>
      </c>
      <c r="BS7" s="24">
        <v>26.18</v>
      </c>
      <c r="BT7" s="24">
        <v>29.14</v>
      </c>
      <c r="BU7" s="24">
        <v>27.39</v>
      </c>
      <c r="BV7" s="24">
        <v>59.8</v>
      </c>
      <c r="BW7" s="24">
        <v>57.77</v>
      </c>
      <c r="BX7" s="24">
        <v>57.31</v>
      </c>
      <c r="BY7" s="24">
        <v>57.08</v>
      </c>
      <c r="BZ7" s="24">
        <v>56.26</v>
      </c>
      <c r="CA7" s="24">
        <v>60.65</v>
      </c>
      <c r="CB7" s="24">
        <v>544.87</v>
      </c>
      <c r="CC7" s="24">
        <v>479.99</v>
      </c>
      <c r="CD7" s="24">
        <v>596.77</v>
      </c>
      <c r="CE7" s="24">
        <v>548.84</v>
      </c>
      <c r="CF7" s="24">
        <v>583.17999999999995</v>
      </c>
      <c r="CG7" s="24">
        <v>263.76</v>
      </c>
      <c r="CH7" s="24">
        <v>274.35000000000002</v>
      </c>
      <c r="CI7" s="24">
        <v>273.52</v>
      </c>
      <c r="CJ7" s="24">
        <v>274.99</v>
      </c>
      <c r="CK7" s="24">
        <v>282.08999999999997</v>
      </c>
      <c r="CL7" s="24">
        <v>256.97000000000003</v>
      </c>
      <c r="CM7" s="24">
        <v>28.96</v>
      </c>
      <c r="CN7" s="24">
        <v>30.77</v>
      </c>
      <c r="CO7" s="24">
        <v>29.41</v>
      </c>
      <c r="CP7" s="24">
        <v>28.96</v>
      </c>
      <c r="CQ7" s="24">
        <v>28.96</v>
      </c>
      <c r="CR7" s="24">
        <v>51.75</v>
      </c>
      <c r="CS7" s="24">
        <v>50.68</v>
      </c>
      <c r="CT7" s="24">
        <v>50.14</v>
      </c>
      <c r="CU7" s="24">
        <v>54.83</v>
      </c>
      <c r="CV7" s="24">
        <v>66.53</v>
      </c>
      <c r="CW7" s="24">
        <v>61.14</v>
      </c>
      <c r="CX7" s="24">
        <v>71.400000000000006</v>
      </c>
      <c r="CY7" s="24">
        <v>75.59</v>
      </c>
      <c r="CZ7" s="24">
        <v>76.650000000000006</v>
      </c>
      <c r="DA7" s="24">
        <v>76.5</v>
      </c>
      <c r="DB7" s="24">
        <v>74.05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小野寺 隆</cp:lastModifiedBy>
  <cp:lastPrinted>2023-01-12T03:06:05Z</cp:lastPrinted>
  <dcterms:created xsi:type="dcterms:W3CDTF">2022-12-01T01:54:23Z</dcterms:created>
  <dcterms:modified xsi:type="dcterms:W3CDTF">2023-03-01T01:09:12Z</dcterms:modified>
  <cp:category/>
</cp:coreProperties>
</file>