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BFE964B4-F5D7-403D-A82B-C207604E8A84}" xr6:coauthVersionLast="45" xr6:coauthVersionMax="45" xr10:uidLastSave="{00000000-0000-0000-0000-000000000000}"/>
  <bookViews>
    <workbookView xWindow="-120" yWindow="-120" windowWidth="29040" windowHeight="15840" tabRatio="932" xr2:uid="{00000000-000D-0000-FFFF-FFFF00000000}"/>
  </bookViews>
  <sheets>
    <sheet name="総括表" sheetId="10" r:id="rId1"/>
    <sheet name="普通会計の状況" sheetId="11" r:id="rId2"/>
    <sheet name="各会計、関係団体の財政状況及び健全化判断比率※0325修正"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W102" i="12" l="1"/>
  <c r="CR102" i="12"/>
  <c r="AU88" i="12"/>
  <c r="AP88" i="12"/>
  <c r="AF88" i="12"/>
  <c r="AU63" i="12"/>
  <c r="AP63"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U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BE34" i="10" l="1"/>
  <c r="BE35" i="10" s="1"/>
  <c r="BE36" i="10" s="1"/>
  <c r="BW34" i="10"/>
  <c r="BW35" i="10" s="1"/>
  <c r="BW36" i="10" s="1"/>
  <c r="BW37" i="10" s="1"/>
  <c r="BW38" i="10" s="1"/>
  <c r="BW39" i="10" s="1"/>
  <c r="CO34" i="10" l="1"/>
  <c r="CO35" i="10" s="1"/>
  <c r="CO36" i="10" s="1"/>
</calcChain>
</file>

<file path=xl/sharedStrings.xml><?xml version="1.0" encoding="utf-8"?>
<sst xmlns="http://schemas.openxmlformats.org/spreadsheetml/2006/main" count="1129" uniqueCount="597">
  <si>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</si>
  <si>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</si>
  <si>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</si>
  <si>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</si>
  <si>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</si>
  <si>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</si>
  <si>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</si>
  <si>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</si>
  <si>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</si>
  <si>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</si>
  <si>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</si>
  <si>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</si>
  <si>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</si>
  <si>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</si>
  <si>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</si>
  <si>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</si>
  <si>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</si>
  <si>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</si>
  <si>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</si>
  <si>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</si>
  <si>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</si>
  <si>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</si>
  <si>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</si>
  <si>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</si>
  <si>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</si>
  <si>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</si>
  <si>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</si>
  <si>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</si>
  <si>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</si>
  <si>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</si>
  <si>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</si>
  <si>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</si>
  <si>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</si>
  <si>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</si>
  <si>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</si>
  <si>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</si>
  <si>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</si>
  <si>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</si>
  <si>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</si>
  <si>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</si>
  <si>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</si>
  <si>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</si>
  <si>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</si>
  <si>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</si>
  <si>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</si>
  <si>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</si>
  <si>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</si>
  <si>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</si>
  <si>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</si>
  <si>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</si>
  <si>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</si>
  <si>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</si>
  <si>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</si>
  <si>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</si>
  <si>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</si>
  <si>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</si>
  <si>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</si>
  <si>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</si>
  <si>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</si>
  <si>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</si>
  <si>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</si>
  <si>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</si>
  <si>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</si>
  <si>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</si>
  <si>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</si>
  <si>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</si>
  <si>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</si>
  <si>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</si>
  <si>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</si>
  <si>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</si>
  <si>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</si>
  <si>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</si>
  <si>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</si>
  <si>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</si>
  <si>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</si>
  <si>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</si>
  <si>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</si>
  <si>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</si>
  <si>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</si>
  <si>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</si>
  <si>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</si>
  <si>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</si>
  <si>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</si>
  <si>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</si>
  <si>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</si>
  <si>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</si>
  <si>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</si>
  <si>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</si>
  <si>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</si>
  <si>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</si>
  <si>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</si>
  <si>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</si>
  <si>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</si>
  <si>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</si>
  <si>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</si>
  <si>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</si>
  <si>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</si>
  <si>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</si>
  <si>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</si>
  <si>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</si>
  <si>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</si>
  <si>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</si>
  <si>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</si>
  <si>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</si>
  <si>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</si>
  <si>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</si>
  <si>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</si>
  <si>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</si>
  <si>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</si>
  <si>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</si>
  <si>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</si>
  <si>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</si>
  <si>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</si>
  <si>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</si>
  <si>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</si>
  <si>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</si>
  <si>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</si>
  <si>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</si>
  <si>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</si>
  <si>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</si>
  <si>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</si>
  <si>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</si>
  <si>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</si>
  <si>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</si>
  <si>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</si>
  <si>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</si>
  <si>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</si>
  <si>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</si>
  <si>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</si>
  <si>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</si>
  <si>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</si>
  <si>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</si>
  <si>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</si>
  <si>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</si>
  <si>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</si>
  <si>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</si>
  <si>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</si>
  <si>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</si>
  <si>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</si>
  <si>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</si>
  <si>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</si>
  <si>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</si>
  <si>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</si>
  <si>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</si>
  <si>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</si>
  <si>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</si>
  <si>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</si>
  <si>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</si>
  <si>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</si>
  <si>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</si>
  <si>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</si>
  <si>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</si>
  <si>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</si>
  <si>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</si>
  <si>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</si>
  <si>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</si>
  <si>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</si>
  <si>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</si>
  <si>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</si>
  <si>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</si>
  <si>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</si>
  <si>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</si>
  <si>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</si>
  <si>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</si>
  <si>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</si>
  <si>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</si>
  <si>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</si>
  <si>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</si>
  <si>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</si>
  <si>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</si>
  <si>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</si>
  <si>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</si>
  <si>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</si>
  <si>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</si>
  <si>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</si>
  <si>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</si>
  <si>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</si>
  <si>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</si>
  <si>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</si>
  <si>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</si>
  <si>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</si>
  <si>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</si>
  <si>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</si>
  <si>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</si>
  <si>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</si>
  <si>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</si>
  <si>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</si>
  <si>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</si>
  <si>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</si>
  <si>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</si>
  <si>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</si>
  <si>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</si>
  <si>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</si>
  <si>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</si>
  <si>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</si>
  <si>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</si>
  <si>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</si>
  <si>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</si>
  <si>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</si>
  <si>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</si>
  <si>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</si>
  <si>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</si>
  <si>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</si>
  <si>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</si>
  <si>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</si>
  <si>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</si>
  <si>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</si>
  <si>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</si>
  <si>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</si>
  <si>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</si>
  <si>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</si>
  <si>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</si>
  <si>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</si>
  <si>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岩手県九戸村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</si>
  <si>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</si>
  <si>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</si>
  <si>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</si>
  <si>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</si>
  <si>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</si>
  <si>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</si>
  <si>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</si>
  <si>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</si>
  <si>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</si>
  <si>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</si>
  <si>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</si>
  <si>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</si>
  <si>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</si>
  <si>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</si>
  <si>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</si>
  <si>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</si>
  <si>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</si>
  <si>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</si>
  <si>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</si>
  <si>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</si>
  <si>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</si>
  <si>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</si>
  <si>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</si>
  <si>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</si>
  <si>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</si>
  <si>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</si>
  <si>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</si>
  <si>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</si>
  <si>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</si>
  <si>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</si>
  <si>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</si>
  <si>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</si>
  <si>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</si>
  <si>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</si>
  <si>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</si>
  <si>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</si>
  <si>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</si>
  <si>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</si>
  <si>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</si>
  <si>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</si>
  <si>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</si>
  <si>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</si>
  <si>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</si>
  <si>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</si>
  <si>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</si>
  <si>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</si>
  <si>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</si>
  <si>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</si>
  <si>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</si>
  <si>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</si>
  <si>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</si>
  <si>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</si>
  <si>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</si>
  <si>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</si>
  <si>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</si>
  <si>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</si>
  <si>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</si>
  <si>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</si>
  <si>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</si>
  <si>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</si>
  <si>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</si>
  <si>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</si>
  <si>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</si>
  <si>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</si>
  <si>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</si>
  <si>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</si>
  <si>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</si>
  <si>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</si>
  <si>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</si>
  <si>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</si>
  <si>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</si>
  <si>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</si>
  <si>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</si>
  <si>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</si>
  <si>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</si>
  <si>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</si>
  <si>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</si>
  <si>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</si>
  <si>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</si>
  <si>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</si>
  <si>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</si>
  <si>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</si>
  <si>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</si>
  <si>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</si>
  <si>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</si>
  <si>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</si>
  <si>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</si>
  <si>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</si>
  <si>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</si>
  <si>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</si>
  <si>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</si>
  <si>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</si>
  <si>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</si>
  <si>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</si>
  <si>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</si>
  <si>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</si>
  <si>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</si>
  <si>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</si>
  <si>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</si>
  <si>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</si>
  <si>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</si>
  <si>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</si>
  <si>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</si>
  <si>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</si>
  <si>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</si>
  <si>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</si>
  <si>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</si>
  <si>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</si>
  <si>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</si>
  <si>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</si>
  <si>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</si>
  <si>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</si>
  <si>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</si>
  <si>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</si>
  <si>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</si>
  <si>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</si>
  <si>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</si>
  <si>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</si>
  <si>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</si>
  <si>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</si>
  <si>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</si>
  <si>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</si>
  <si>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</si>
  <si>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</si>
  <si>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</si>
  <si>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</si>
  <si>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</si>
  <si>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</si>
  <si>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</si>
  <si>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</si>
  <si>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</si>
  <si>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</si>
  <si>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</si>
  <si>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</si>
  <si>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</si>
  <si>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</si>
  <si>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</si>
  <si>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</si>
  <si>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</si>
  <si>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</si>
  <si>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</si>
  <si>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</si>
  <si>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</si>
  <si>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</si>
  <si>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</si>
  <si>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</si>
  <si>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</si>
  <si>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</si>
  <si>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</si>
  <si>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</si>
  <si>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</si>
  <si>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</si>
  <si>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岩手県九戸村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</si>
  <si>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</si>
  <si>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</si>
  <si>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</si>
  <si>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</si>
  <si>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</si>
  <si>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</si>
  <si>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</si>
  <si>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</si>
  <si>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</si>
  <si>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</si>
  <si>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</si>
  <si>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</si>
  <si>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</si>
  <si>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</si>
  <si>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</si>
  <si>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</si>
  <si>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</si>
  <si>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</si>
  <si>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</si>
  <si>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</si>
  <si>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</si>
  <si>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</si>
  <si>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</si>
  <si>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</si>
  <si>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</si>
  <si>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</si>
  <si>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</si>
  <si>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</si>
  <si>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</si>
  <si>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</si>
  <si>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</si>
  <si>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</si>
  <si>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</si>
  <si>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</si>
  <si>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</si>
  <si>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</si>
  <si>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</si>
  <si>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</si>
  <si>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</si>
  <si>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</si>
  <si>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索道事業特別会計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</si>
  <si>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</si>
  <si>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</si>
  <si>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</si>
  <si>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</si>
  <si>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</si>
  <si>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</si>
  <si>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</si>
  <si>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</si>
  <si>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</si>
  <si>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</si>
  <si>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</si>
  <si>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</si>
  <si>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</si>
  <si>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</si>
  <si>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</si>
  <si>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</si>
  <si>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</si>
  <si>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</si>
  <si>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</si>
  <si>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</si>
  <si>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</si>
  <si>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</si>
  <si>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</si>
  <si>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</si>
  <si>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</si>
  <si>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</si>
  <si>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</si>
  <si>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</si>
  <si>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</si>
  <si>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</si>
  <si>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</si>
  <si>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</si>
  <si>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</si>
  <si>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</si>
  <si>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</si>
  <si>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</si>
  <si>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</si>
  <si>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</si>
  <si>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</si>
  <si>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</si>
  <si>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</si>
  <si>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</si>
  <si>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</si>
  <si>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</si>
  <si>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</si>
  <si>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</si>
  <si>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</si>
  <si>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</si>
  <si>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</si>
  <si>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</si>
  <si>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</si>
  <si>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</si>
  <si>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</si>
  <si>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</si>
  <si>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</si>
  <si>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</si>
  <si>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</si>
  <si>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</si>
  <si>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</si>
  <si>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</si>
  <si>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</si>
  <si>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</si>
  <si>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</si>
  <si>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</si>
  <si>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</si>
  <si>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</si>
  <si>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</si>
  <si>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</si>
  <si>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</si>
  <si>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</si>
  <si>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</si>
  <si>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</si>
  <si>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</si>
  <si>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</si>
  <si>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</si>
  <si>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</si>
  <si>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</si>
  <si>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</si>
  <si>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</si>
  <si>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</si>
  <si>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</si>
  <si>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</si>
  <si>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</si>
  <si>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</si>
  <si>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</si>
  <si>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</si>
  <si>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</si>
  <si>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</si>
  <si>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</si>
  <si>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</si>
  <si>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</si>
  <si>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</si>
  <si>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</si>
  <si>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</si>
  <si>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</si>
  <si>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</si>
  <si>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</si>
  <si>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</si>
  <si>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</si>
  <si>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</si>
  <si>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</si>
  <si>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</si>
  <si>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</si>
  <si>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</si>
  <si>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</si>
  <si>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</si>
  <si>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</si>
  <si>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</si>
  <si>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</si>
  <si>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</si>
  <si>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</si>
  <si>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</si>
  <si>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</si>
  <si>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</si>
  <si>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</si>
  <si>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</si>
  <si>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</si>
  <si>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</si>
  <si>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</si>
  <si>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</si>
  <si>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</si>
  <si>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</si>
  <si>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</si>
  <si>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</si>
  <si>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</si>
  <si>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</si>
  <si>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</si>
  <si>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</si>
  <si>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</si>
  <si>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</si>
  <si>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</si>
  <si>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</si>
  <si>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</si>
  <si>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</si>
  <si>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</si>
  <si>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</si>
  <si>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</si>
  <si>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</si>
  <si>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</si>
  <si>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</si>
  <si>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</si>
  <si>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</si>
  <si>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</si>
  <si>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</si>
  <si>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</si>
  <si>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</si>
  <si>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</si>
  <si>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2.21</t>
  </si>
  <si>
    <t>一般会計</t>
  </si>
  <si>
    <t>水道事業会計</t>
  </si>
  <si>
    <t>下水道事業特別会計</t>
  </si>
  <si>
    <t>農業集落排水事業特別会計</t>
  </si>
  <si>
    <t>後期高齢者医療特別会計</t>
  </si>
  <si>
    <t>国民健康保険特別会計</t>
  </si>
  <si>
    <t>索道事業特別会計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</si>
  <si>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</si>
  <si>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</si>
  <si>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</si>
  <si>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</si>
  <si>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</si>
  <si>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</si>
  <si>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</si>
  <si>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</si>
  <si>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18"/>
  </si>
  <si>
    <t>一般財団法人九戸教育施設運営会</t>
    <rPh sb="0" eb="2">
      <t>イッパン</t>
    </rPh>
    <rPh sb="2" eb="4">
      <t>ザイダン</t>
    </rPh>
    <rPh sb="4" eb="6">
      <t>ホウジン</t>
    </rPh>
    <rPh sb="6" eb="8">
      <t>クノヘ</t>
    </rPh>
    <rPh sb="8" eb="10">
      <t>キョウイク</t>
    </rPh>
    <rPh sb="10" eb="12">
      <t>シセツ</t>
    </rPh>
    <rPh sb="12" eb="14">
      <t>ウンエイ</t>
    </rPh>
    <rPh sb="14" eb="15">
      <t>カイ</t>
    </rPh>
    <phoneticPr fontId="19"/>
  </si>
  <si>
    <t>株式会社ふるさと振興公社</t>
    <rPh sb="0" eb="4">
      <t>カブシキガイシャ</t>
    </rPh>
    <rPh sb="8" eb="10">
      <t>シンコウ</t>
    </rPh>
    <rPh sb="10" eb="12">
      <t>コウシャ</t>
    </rPh>
    <phoneticPr fontId="19"/>
  </si>
  <si>
    <t>株式会社ナインズファーム</t>
    <rPh sb="0" eb="4">
      <t>カブシキガイシャ</t>
    </rPh>
    <phoneticPr fontId="19"/>
  </si>
  <si>
    <t>(地域振興基金(R1年度末現在))</t>
    <phoneticPr fontId="2"/>
  </si>
  <si>
    <t>(人材育成基金(R1年度末現在))</t>
    <phoneticPr fontId="2"/>
  </si>
  <si>
    <t>(農林業振興基金(R1年度末現在))</t>
    <phoneticPr fontId="2"/>
  </si>
  <si>
    <t>(育英奨学資金貸付基金(R1年度末現在))</t>
    <phoneticPr fontId="2"/>
  </si>
  <si>
    <t>(瀬月内ダム小水力発電事業基金(R1年度末現在))</t>
    <phoneticPr fontId="2"/>
  </si>
  <si>
    <t>岩手県市町村総合事務組合（特別会計）</t>
    <phoneticPr fontId="2"/>
  </si>
  <si>
    <t>岩手県市町村総合事務組合（一般会計）</t>
    <phoneticPr fontId="2"/>
  </si>
  <si>
    <t>二戸地区広域行政事務組合（介護保険特別会計）</t>
    <rPh sb="0" eb="2">
      <t>ニノヘ</t>
    </rPh>
    <rPh sb="2" eb="4">
      <t>チク</t>
    </rPh>
    <rPh sb="4" eb="12">
      <t>コウイキギョウセイジムクミアイ</t>
    </rPh>
    <rPh sb="13" eb="15">
      <t>カイゴ</t>
    </rPh>
    <rPh sb="15" eb="17">
      <t>ホケン</t>
    </rPh>
    <rPh sb="17" eb="19">
      <t>トクベツ</t>
    </rPh>
    <rPh sb="19" eb="21">
      <t>カイケイ</t>
    </rPh>
    <phoneticPr fontId="18"/>
  </si>
  <si>
    <t>岩手県後期高齢者医療広域連合（一般会計）</t>
    <phoneticPr fontId="2"/>
  </si>
  <si>
    <t>岩手県後期高齢者医療広域連合（特別会計）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</si>
  <si>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</si>
  <si>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</si>
  <si>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</si>
  <si>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※Ｒ元年度固定資産台帳整備中</t>
    <rPh sb="2" eb="4">
      <t>ガンネン</t>
    </rPh>
    <rPh sb="4" eb="5">
      <t>ド</t>
    </rPh>
    <rPh sb="5" eb="7">
      <t>コテイ</t>
    </rPh>
    <rPh sb="7" eb="9">
      <t>シサン</t>
    </rPh>
    <rPh sb="9" eb="11">
      <t>ダイチョウ</t>
    </rPh>
    <rPh sb="11" eb="13">
      <t>セイビ</t>
    </rPh>
    <rPh sb="13" eb="14">
      <t>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</si>
  <si>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</si>
  <si>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</si>
  <si>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</si>
  <si>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</si>
  <si>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</si>
  <si>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</si>
  <si>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道路整備事業や役場庁舎非常用発電機設置等工事等により、近年地方債残高は増加傾向にある。地方交付税措置のある地方債を中心に借入を行っており、実質公債費比率については類似団体と比較し、低水準で推移しており、将来負担比率については同様である。今後は二戸消防署九戸分署の建設、産直施設オドデ館の大規模改修等に係る地方債の発行を予定していることから、将来負担比率あるいは実質公債費比率の上昇は避けられないが、引き続き、財源の確保や事業の取捨選択等により地方債発行額を抑制し、将来に多額の負担を残すことのないよう適正な基金管理と、健全な財政運営に努める。</t>
    <rPh sb="114" eb="115">
      <t>ヨウ</t>
    </rPh>
    <rPh sb="171" eb="173">
      <t>ショウライ</t>
    </rPh>
    <rPh sb="173" eb="175">
      <t>フタン</t>
    </rPh>
    <rPh sb="175" eb="177">
      <t>ヒリツ</t>
    </rPh>
    <rPh sb="181" eb="183">
      <t>ジッシツ</t>
    </rPh>
    <rPh sb="183" eb="186">
      <t>コウサイヒ</t>
    </rPh>
    <rPh sb="186" eb="188">
      <t>ヒリツ</t>
    </rPh>
    <rPh sb="189" eb="191">
      <t>ジョウショウ</t>
    </rPh>
    <rPh sb="192" eb="193">
      <t>サ</t>
    </rPh>
    <rPh sb="200" eb="201">
      <t>ヒ</t>
    </rPh>
    <rPh sb="202" eb="203">
      <t>ツヅ</t>
    </rPh>
    <rPh sb="233" eb="235">
      <t>ショウライ</t>
    </rPh>
    <rPh sb="236" eb="238">
      <t>タガク</t>
    </rPh>
    <rPh sb="239" eb="241">
      <t>フタン</t>
    </rPh>
    <rPh sb="242" eb="243">
      <t>ノコ</t>
    </rPh>
    <rPh sb="251" eb="253">
      <t>テキセイ</t>
    </rPh>
    <rPh sb="254" eb="256">
      <t>キキン</t>
    </rPh>
    <rPh sb="256" eb="258">
      <t>カンリ</t>
    </rPh>
    <rPh sb="260" eb="262">
      <t>ケンゼン</t>
    </rPh>
    <rPh sb="263" eb="265">
      <t>ザイセイ</t>
    </rPh>
    <rPh sb="265" eb="267">
      <t>ウンエイ</t>
    </rPh>
    <rPh sb="268" eb="26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</si>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</sst>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EBDE-41E1-9FFB-7D2E2A5375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112138</c:v>
                </c:pt>
                <c:pt idx="1">
                  <c:v>107853</c:v>
                </c:pt>
                <c:pt idx="2">
                  <c:v>112245</c:v>
                </c:pt>
                <c:pt idx="3">
                  <c:v>94252</c:v>
                </c:pt>
                <c:pt idx="4">
                  <c:v>113355</c:v>
                </c:pt>
              </c:numCache>
            </c:numRef>
          </c:val>
          <c:smooth val="0"/>
          <c:extLst>
            <c:ext xmlns:c16="http://schemas.microsoft.com/office/drawing/2014/chart" uri="{C3380CC4-5D6E-409C-BE32-E72D297353CC}">
              <c16:uniqueId val="{00000001-EBDE-41E1-9FFB-7D2E2A5375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6.47</c:v>
                </c:pt>
                <c:pt idx="1">
                  <c:v>3.91</c:v>
                </c:pt>
                <c:pt idx="2">
                  <c:v>10.029999999999999</c:v>
                </c:pt>
                <c:pt idx="3">
                  <c:v>5.62</c:v>
                </c:pt>
                <c:pt idx="4">
                  <c:v>7.31</c:v>
                </c:pt>
              </c:numCache>
            </c:numRef>
          </c:val>
          <c:extLst>
            <c:ext xmlns:c16="http://schemas.microsoft.com/office/drawing/2014/chart" uri="{C3380CC4-5D6E-409C-BE32-E72D297353CC}">
              <c16:uniqueId val="{00000000-F452-42C4-98D2-2020D40610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133.58000000000001</c:v>
                </c:pt>
                <c:pt idx="1">
                  <c:v>147.94</c:v>
                </c:pt>
                <c:pt idx="2">
                  <c:v>152.83000000000001</c:v>
                </c:pt>
                <c:pt idx="3">
                  <c:v>158.91999999999999</c:v>
                </c:pt>
                <c:pt idx="4">
                  <c:v>161.13</c:v>
                </c:pt>
              </c:numCache>
            </c:numRef>
          </c:val>
          <c:extLst>
            <c:ext xmlns:c16="http://schemas.microsoft.com/office/drawing/2014/chart" uri="{C3380CC4-5D6E-409C-BE32-E72D297353CC}">
              <c16:uniqueId val="{00000001-F452-42C4-98D2-2020D40610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17.62</c:v>
                </c:pt>
                <c:pt idx="1">
                  <c:v>8.34</c:v>
                </c:pt>
                <c:pt idx="2">
                  <c:v>8.86</c:v>
                </c:pt>
                <c:pt idx="3">
                  <c:v>-2.21</c:v>
                </c:pt>
                <c:pt idx="4">
                  <c:v>1.63</c:v>
                </c:pt>
              </c:numCache>
            </c:numRef>
          </c:val>
          <c:smooth val="0"/>
          <c:extLst>
            <c:ext xmlns:c16="http://schemas.microsoft.com/office/drawing/2014/chart" uri="{C3380CC4-5D6E-409C-BE32-E72D297353CC}">
              <c16:uniqueId val="{00000002-F452-42C4-98D2-2020D40610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EB-4D5D-A56A-ECED84B01F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EB-4D5D-A56A-ECED84B01F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EB-4D5D-A56A-ECED84B01FE2}"/>
            </c:ext>
          </c:extLst>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EB-4D5D-A56A-ECED84B01FE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EB-4D5D-A56A-ECED84B01F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CEB-4D5D-A56A-ECED84B01FE2}"/>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0.03</c:v>
                </c:pt>
                <c:pt idx="4">
                  <c:v>#N/A</c:v>
                </c:pt>
                <c:pt idx="5">
                  <c:v>0.02</c:v>
                </c:pt>
                <c:pt idx="6">
                  <c:v>#N/A</c:v>
                </c:pt>
                <c:pt idx="7">
                  <c:v>0.04</c:v>
                </c:pt>
                <c:pt idx="8">
                  <c:v>#N/A</c:v>
                </c:pt>
                <c:pt idx="9">
                  <c:v>0.01</c:v>
                </c:pt>
              </c:numCache>
            </c:numRef>
          </c:val>
          <c:extLst>
            <c:ext xmlns:c16="http://schemas.microsoft.com/office/drawing/2014/chart" uri="{C3380CC4-5D6E-409C-BE32-E72D297353CC}">
              <c16:uniqueId val="{00000006-BCEB-4D5D-A56A-ECED84B01FE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0.18</c:v>
                </c:pt>
                <c:pt idx="2">
                  <c:v>#N/A</c:v>
                </c:pt>
                <c:pt idx="3">
                  <c:v>0.33</c:v>
                </c:pt>
                <c:pt idx="4">
                  <c:v>#N/A</c:v>
                </c:pt>
                <c:pt idx="5">
                  <c:v>0.15</c:v>
                </c:pt>
                <c:pt idx="6">
                  <c:v>#N/A</c:v>
                </c:pt>
                <c:pt idx="7">
                  <c:v>0.11</c:v>
                </c:pt>
                <c:pt idx="8">
                  <c:v>#N/A</c:v>
                </c:pt>
                <c:pt idx="9">
                  <c:v>0.16</c:v>
                </c:pt>
              </c:numCache>
            </c:numRef>
          </c:val>
          <c:extLst>
            <c:ext xmlns:c16="http://schemas.microsoft.com/office/drawing/2014/chart" uri="{C3380CC4-5D6E-409C-BE32-E72D297353CC}">
              <c16:uniqueId val="{00000007-BCEB-4D5D-A56A-ECED84B01F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8.14</c:v>
                </c:pt>
                <c:pt idx="2">
                  <c:v>#N/A</c:v>
                </c:pt>
                <c:pt idx="3">
                  <c:v>8.32</c:v>
                </c:pt>
                <c:pt idx="4">
                  <c:v>#N/A</c:v>
                </c:pt>
                <c:pt idx="5">
                  <c:v>6.38</c:v>
                </c:pt>
                <c:pt idx="6">
                  <c:v>#N/A</c:v>
                </c:pt>
                <c:pt idx="7">
                  <c:v>6.12</c:v>
                </c:pt>
                <c:pt idx="8">
                  <c:v>#N/A</c:v>
                </c:pt>
                <c:pt idx="9">
                  <c:v>6.73</c:v>
                </c:pt>
              </c:numCache>
            </c:numRef>
          </c:val>
          <c:extLst>
            <c:ext xmlns:c16="http://schemas.microsoft.com/office/drawing/2014/chart" uri="{C3380CC4-5D6E-409C-BE32-E72D297353CC}">
              <c16:uniqueId val="{00000008-BCEB-4D5D-A56A-ECED84B01F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6.47</c:v>
                </c:pt>
                <c:pt idx="2">
                  <c:v>#N/A</c:v>
                </c:pt>
                <c:pt idx="3">
                  <c:v>3.91</c:v>
                </c:pt>
                <c:pt idx="4">
                  <c:v>#N/A</c:v>
                </c:pt>
                <c:pt idx="5">
                  <c:v>10.02</c:v>
                </c:pt>
                <c:pt idx="6">
                  <c:v>#N/A</c:v>
                </c:pt>
                <c:pt idx="7">
                  <c:v>5.61</c:v>
                </c:pt>
                <c:pt idx="8">
                  <c:v>#N/A</c:v>
                </c:pt>
                <c:pt idx="9">
                  <c:v>7.31</c:v>
                </c:pt>
              </c:numCache>
            </c:numRef>
          </c:val>
          <c:extLst>
            <c:ext xmlns:c16="http://schemas.microsoft.com/office/drawing/2014/chart" uri="{C3380CC4-5D6E-409C-BE32-E72D297353CC}">
              <c16:uniqueId val="{00000009-BCEB-4D5D-A56A-ECED84B01F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c:v>
                </c:pt>
                <c:pt idx="5">
                  <c:v>395</c:v>
                </c:pt>
                <c:pt idx="8">
                  <c:v>394</c:v>
                </c:pt>
                <c:pt idx="11">
                  <c:v>380</c:v>
                </c:pt>
                <c:pt idx="14">
                  <c:v>379</c:v>
                </c:pt>
              </c:numCache>
            </c:numRef>
          </c:val>
          <c:extLst>
            <c:ext xmlns:c16="http://schemas.microsoft.com/office/drawing/2014/chart" uri="{C3380CC4-5D6E-409C-BE32-E72D297353CC}">
              <c16:uniqueId val="{00000000-4B4F-4B05-964F-7DC714F8EA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4F-4B05-964F-7DC714F8EA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B4F-4B05-964F-7DC714F8EA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13</c:v>
                </c:pt>
                <c:pt idx="9">
                  <c:v>16</c:v>
                </c:pt>
                <c:pt idx="12">
                  <c:v>17</c:v>
                </c:pt>
              </c:numCache>
            </c:numRef>
          </c:val>
          <c:extLst>
            <c:ext xmlns:c16="http://schemas.microsoft.com/office/drawing/2014/chart" uri="{C3380CC4-5D6E-409C-BE32-E72D297353CC}">
              <c16:uniqueId val="{00000003-4B4F-4B05-964F-7DC714F8EA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c:v>
                </c:pt>
                <c:pt idx="3">
                  <c:v>105</c:v>
                </c:pt>
                <c:pt idx="6">
                  <c:v>98</c:v>
                </c:pt>
                <c:pt idx="9">
                  <c:v>101</c:v>
                </c:pt>
                <c:pt idx="12">
                  <c:v>101</c:v>
                </c:pt>
              </c:numCache>
            </c:numRef>
          </c:val>
          <c:extLst>
            <c:ext xmlns:c16="http://schemas.microsoft.com/office/drawing/2014/chart" uri="{C3380CC4-5D6E-409C-BE32-E72D297353CC}">
              <c16:uniqueId val="{00000004-4B4F-4B05-964F-7DC714F8EA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4F-4B05-964F-7DC714F8EA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4F-4B05-964F-7DC714F8EA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397</c:v>
                </c:pt>
                <c:pt idx="3">
                  <c:v>389</c:v>
                </c:pt>
                <c:pt idx="6">
                  <c:v>408</c:v>
                </c:pt>
                <c:pt idx="9">
                  <c:v>414</c:v>
                </c:pt>
                <c:pt idx="12">
                  <c:v>414</c:v>
                </c:pt>
              </c:numCache>
            </c:numRef>
          </c:val>
          <c:extLst>
            <c:ext xmlns:c16="http://schemas.microsoft.com/office/drawing/2014/chart" uri="{C3380CC4-5D6E-409C-BE32-E72D297353CC}">
              <c16:uniqueId val="{00000007-4B4F-4B05-964F-7DC714F8EA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c:v>
                </c:pt>
                <c:pt idx="2">
                  <c:v>#N/A</c:v>
                </c:pt>
                <c:pt idx="3">
                  <c:v>#N/A</c:v>
                </c:pt>
                <c:pt idx="4">
                  <c:v>102</c:v>
                </c:pt>
                <c:pt idx="5">
                  <c:v>#N/A</c:v>
                </c:pt>
                <c:pt idx="6">
                  <c:v>#N/A</c:v>
                </c:pt>
                <c:pt idx="7">
                  <c:v>125</c:v>
                </c:pt>
                <c:pt idx="8">
                  <c:v>#N/A</c:v>
                </c:pt>
                <c:pt idx="9">
                  <c:v>#N/A</c:v>
                </c:pt>
                <c:pt idx="10">
                  <c:v>151</c:v>
                </c:pt>
                <c:pt idx="11">
                  <c:v>#N/A</c:v>
                </c:pt>
                <c:pt idx="12">
                  <c:v>#N/A</c:v>
                </c:pt>
                <c:pt idx="13">
                  <c:v>153</c:v>
                </c:pt>
                <c:pt idx="14">
                  <c:v>#N/A</c:v>
                </c:pt>
              </c:numCache>
            </c:numRef>
          </c:val>
          <c:smooth val="0"/>
          <c:extLst>
            <c:ext xmlns:c16="http://schemas.microsoft.com/office/drawing/2014/chart" uri="{C3380CC4-5D6E-409C-BE32-E72D297353CC}">
              <c16:uniqueId val="{00000008-4B4F-4B05-964F-7DC714F8EA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4148</c:v>
                </c:pt>
                <c:pt idx="5">
                  <c:v>3994</c:v>
                </c:pt>
                <c:pt idx="8">
                  <c:v>4168</c:v>
                </c:pt>
                <c:pt idx="11">
                  <c:v>4177</c:v>
                </c:pt>
                <c:pt idx="14">
                  <c:v>4234</c:v>
                </c:pt>
              </c:numCache>
            </c:numRef>
          </c:val>
          <c:extLst>
            <c:ext xmlns:c16="http://schemas.microsoft.com/office/drawing/2014/chart" uri="{C3380CC4-5D6E-409C-BE32-E72D297353CC}">
              <c16:uniqueId val="{00000000-F51B-448F-9D8D-30E71B09C3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97</c:v>
                </c:pt>
                <c:pt idx="5">
                  <c:v>90</c:v>
                </c:pt>
                <c:pt idx="8">
                  <c:v>78</c:v>
                </c:pt>
                <c:pt idx="11">
                  <c:v>68</c:v>
                </c:pt>
                <c:pt idx="14">
                  <c:v>58</c:v>
                </c:pt>
              </c:numCache>
            </c:numRef>
          </c:val>
          <c:extLst>
            <c:ext xmlns:c16="http://schemas.microsoft.com/office/drawing/2014/chart" uri="{C3380CC4-5D6E-409C-BE32-E72D297353CC}">
              <c16:uniqueId val="{00000001-F51B-448F-9D8D-30E71B09C3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4636</c:v>
                </c:pt>
                <c:pt idx="5">
                  <c:v>4951</c:v>
                </c:pt>
                <c:pt idx="8">
                  <c:v>5050</c:v>
                </c:pt>
                <c:pt idx="11">
                  <c:v>5107</c:v>
                </c:pt>
                <c:pt idx="14">
                  <c:v>5115</c:v>
                </c:pt>
              </c:numCache>
            </c:numRef>
          </c:val>
          <c:extLst>
            <c:ext xmlns:c16="http://schemas.microsoft.com/office/drawing/2014/chart" uri="{C3380CC4-5D6E-409C-BE32-E72D297353CC}">
              <c16:uniqueId val="{00000002-F51B-448F-9D8D-30E71B09C3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1B-448F-9D8D-30E71B09C3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1B-448F-9D8D-30E71B09C3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1B-448F-9D8D-30E71B09C3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438</c:v>
                </c:pt>
                <c:pt idx="3">
                  <c:v>455</c:v>
                </c:pt>
                <c:pt idx="6">
                  <c:v>410</c:v>
                </c:pt>
                <c:pt idx="9">
                  <c:v>370</c:v>
                </c:pt>
                <c:pt idx="12">
                  <c:v>328</c:v>
                </c:pt>
              </c:numCache>
            </c:numRef>
          </c:val>
          <c:extLst>
            <c:ext xmlns:c16="http://schemas.microsoft.com/office/drawing/2014/chart" uri="{C3380CC4-5D6E-409C-BE32-E72D297353CC}">
              <c16:uniqueId val="{00000006-F51B-448F-9D8D-30E71B09C3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c:v>
                </c:pt>
                <c:pt idx="3">
                  <c:v>155</c:v>
                </c:pt>
                <c:pt idx="6">
                  <c:v>142</c:v>
                </c:pt>
                <c:pt idx="9">
                  <c:v>126</c:v>
                </c:pt>
                <c:pt idx="12">
                  <c:v>115</c:v>
                </c:pt>
              </c:numCache>
            </c:numRef>
          </c:val>
          <c:extLst>
            <c:ext xmlns:c16="http://schemas.microsoft.com/office/drawing/2014/chart" uri="{C3380CC4-5D6E-409C-BE32-E72D297353CC}">
              <c16:uniqueId val="{00000007-F51B-448F-9D8D-30E71B09C3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1388</c:v>
                </c:pt>
                <c:pt idx="3">
                  <c:v>1324</c:v>
                </c:pt>
                <c:pt idx="6">
                  <c:v>1233</c:v>
                </c:pt>
                <c:pt idx="9">
                  <c:v>1152</c:v>
                </c:pt>
                <c:pt idx="12">
                  <c:v>1058</c:v>
                </c:pt>
              </c:numCache>
            </c:numRef>
          </c:val>
          <c:extLst>
            <c:ext xmlns:c16="http://schemas.microsoft.com/office/drawing/2014/chart" uri="{C3380CC4-5D6E-409C-BE32-E72D297353CC}">
              <c16:uniqueId val="{00000008-F51B-448F-9D8D-30E71B09C3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1B-448F-9D8D-30E71B09C3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4101</c:v>
                </c:pt>
                <c:pt idx="3">
                  <c:v>4229</c:v>
                </c:pt>
                <c:pt idx="6">
                  <c:v>4421</c:v>
                </c:pt>
                <c:pt idx="9">
                  <c:v>4381</c:v>
                </c:pt>
                <c:pt idx="12">
                  <c:v>4510</c:v>
                </c:pt>
              </c:numCache>
            </c:numRef>
          </c:val>
          <c:extLst>
            <c:ext xmlns:c16="http://schemas.microsoft.com/office/drawing/2014/chart" uri="{C3380CC4-5D6E-409C-BE32-E72D297353CC}">
              <c16:uniqueId val="{0000000A-F51B-448F-9D8D-30E71B09C3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1B-448F-9D8D-30E71B09C3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4150</c:v>
                </c:pt>
                <c:pt idx="1">
                  <c:v>4214</c:v>
                </c:pt>
                <c:pt idx="2">
                  <c:v>4215</c:v>
                </c:pt>
              </c:numCache>
            </c:numRef>
          </c:val>
          <c:extLst>
            <c:ext xmlns:c16="http://schemas.microsoft.com/office/drawing/2014/chart" uri="{C3380CC4-5D6E-409C-BE32-E72D297353CC}">
              <c16:uniqueId val="{00000000-C7D6-41DA-BC3A-298216B90D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276</c:v>
                </c:pt>
                <c:pt idx="1">
                  <c:v>277</c:v>
                </c:pt>
                <c:pt idx="2">
                  <c:v>277</c:v>
                </c:pt>
              </c:numCache>
            </c:numRef>
          </c:val>
          <c:extLst>
            <c:ext xmlns:c16="http://schemas.microsoft.com/office/drawing/2014/chart" uri="{C3380CC4-5D6E-409C-BE32-E72D297353CC}">
              <c16:uniqueId val="{00000001-C7D6-41DA-BC3A-298216B90D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630</c:v>
                </c:pt>
                <c:pt idx="1">
                  <c:v>634</c:v>
                </c:pt>
                <c:pt idx="2">
                  <c:v>644</c:v>
                </c:pt>
              </c:numCache>
            </c:numRef>
          </c:val>
          <c:extLst>
            <c:ext xmlns:c16="http://schemas.microsoft.com/office/drawing/2014/chart" uri="{C3380CC4-5D6E-409C-BE32-E72D297353CC}">
              <c16:uniqueId val="{00000002-C7D6-41DA-BC3A-298216B90D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{C5E1EAD5-5768-4772-98F0-07315EFB0052}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58-472F-B482-C41673C31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{BEC6CC70-DA2F-4CA3-AC85-0FC032BA0BAF}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58-472F-B482-C41673C31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{27C60EB3-BCC0-449E-9801-CAD2F74B9C2D}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58-472F-B482-C41673C31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{591966C1-60F8-4AF7-A12D-E3F924372605}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58-472F-B482-C41673C31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{C03D35D9-40DE-4D91-AF60-36C7E032ACD8}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58-472F-B482-C41673C315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{72E1DD97-FF11-4853-89F5-DF68575DD869}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58-472F-B482-C41673C315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{D11AD370-D448-4675-B07B-21D82E415BB3}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58-472F-B482-C41673C315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{588480A4-6345-44F1-B956-9A107C62AEBE}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58-472F-B482-C41673C315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{1FBB7D95-B31F-4736-A9C0-06461E09A73F}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58-472F-B482-C41673C31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58-472F-B482-C41673C315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{F6E03993-5F42-4E11-990F-E3F7C52C3B83}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58-472F-B482-C41673C315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{64F5B934-5BBE-42F3-9F7E-1677AD064A68}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58-472F-B482-C41673C31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{35E77C9A-4D1B-45E7-90EA-9D526F8496E9}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58-472F-B482-C41673C31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{CD35679D-F83A-485E-A1DD-01EE5BEBBC39}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58-472F-B482-C41673C31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{C5C62AD0-BFD0-4B8E-9111-E07C120142EE}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58-472F-B482-C41673C315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{C1346509-DF3C-4C52-A82F-222A1A6A90EF}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58-472F-B482-C41673C315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{C2D80062-27B9-4731-AC5C-BC5A4F380A61}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58-472F-B482-C41673C315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{E681C1D3-70A8-4710-B862-CB0501AB3606}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58-472F-B482-C41673C315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{0EC5466B-6C19-4076-A4C3-B62FCEB98CF4}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58-472F-B482-C41673C31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60.2</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6E58-472F-B482-C41673C315E3}"/>
            </c:ext>
          </c:extLst>
        </c:ser>
        <c:dLbls>
          <c:showLegendKey val="0"/>
          <c:showVal val="1"/>
          <c:showCatName val="0"/>
          <c:showSerName val="0"/>
          <c:showPercent val="0"/>
          <c:showBubbleSize val="0"/>
        </c:dLbls>
        <c:axId val="46179840"/>
        <c:axId val="46181760"/>
      </c:scatterChart>
      <c:valAx>
        <c:axId val="46179840"/>
        <c:scaling>
          <c:orientation val="minMax"/>
          <c:max val="60.4"/>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{B4F042FA-A8B9-497E-866B-B20CEA026AE1}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06-4CCB-BB84-69E71EE61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{A110956E-2975-4097-BEEA-6F89AEAF6719}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06-4CCB-BB84-69E71EE61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{1A24A96A-8CCA-4533-B408-86997B87C4D3}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06-4CCB-BB84-69E71EE61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{73596052-BC99-4CBB-BAC0-04895F5A0901}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06-4CCB-BB84-69E71EE61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{318A7473-3B49-45A9-8D09-1404830D0814}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06-4CCB-BB84-69E71EE610B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{3210B0A7-6FC6-4F68-8981-7C18B6FCA057}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06-4CCB-BB84-69E71EE610B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{9C8E1613-69B0-450E-96CC-EF197C1AF333}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06-4CCB-BB84-69E71EE610B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{EEB3A36A-E59B-4CB8-96F4-918C5AE30519}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06-4CCB-BB84-69E71EE610B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{12EB3CB9-EA22-4963-BD25-05F9D0B8F1F4}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06-4CCB-BB84-69E71EE61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3.8</c:v>
                </c:pt>
                <c:pt idx="16">
                  <c:v>4.5</c:v>
                </c:pt>
                <c:pt idx="24">
                  <c:v>5.4</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06-4CCB-BB84-69E71EE610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{869B117E-A233-4CCB-AD3E-503CFBB311F5}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06-4CCB-BB84-69E71EE610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{6298F34E-396A-46A5-8A8E-A8798AA84D87}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06-4CCB-BB84-69E71EE61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{57E10268-9D8F-45B3-A4F2-72EAD09AA5AF}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06-4CCB-BB84-69E71EE61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{6BFB7F51-F8CA-46FE-BA33-913699166640}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06-4CCB-BB84-69E71EE61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{7F06D2CC-82AF-4AE5-BE0D-86946E300814}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06-4CCB-BB84-69E71EE610B9}"/>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{F43415BA-9FE8-4D07-97D4-7CEE48C357C0}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06-4CCB-BB84-69E71EE610B9}"/>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{2BA5DF10-83D9-4A57-9BEA-2B0B9AC08F40}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06-4CCB-BB84-69E71EE610B9}"/>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{91121C69-7EC4-4F6E-B81C-4217A3C3AD0B}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06-4CCB-BB84-69E71EE610B9}"/>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{1585BB8C-B520-411A-BB9B-D837E5C173C1}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06-4CCB-BB84-69E71EE61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06-4CCB-BB84-69E71EE610B9}"/>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年度に策定した公債費適正化計画に基づき、計画的に抑制してきた結果、大幅に数値が改善されてきた。公営企業債の元利償還金繰入金で増加しているが、実質公債費比率は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％増）と堅調な数値を示している。</a:t>
          </a:r>
          <a:endParaRPr lang="ja-JP" altLang="ja-JP" sz="1400">
            <a:effectLst/>
          </a:endParaRPr>
        </a:p>
        <a:p>
          <a:r>
            <a:rPr kumimoji="1" lang="ja-JP" altLang="ja-JP" sz="1100">
              <a:solidFill>
                <a:schemeClr val="dk1"/>
              </a:solidFill>
              <a:effectLst/>
              <a:latin typeface="+mn-lt"/>
              <a:ea typeface="+mn-ea"/>
              <a:cs typeface="+mn-cs"/>
            </a:rPr>
            <a:t>　大規模公共工事や老朽化した公共施設対策など、地方債に依存せざるを得ない投資が今後課題となってくるが、統廃合による整理合理化を進めるほか、計画的な資金投入により、適正数値を維持していく。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将来負担比率（分子）については、徹底した行財政改革の取り組みによって、職員数と地方債発行額縮減を図ってきた結果、平成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ゼロ水準を維持している。しかしながら地方債残高は上昇傾向にあり、充当可能財源の増加によって健全財政が維持されている面が大きいため、今後も引き続き公債費等の義務的経費の縮減など、行財政改革に取り組んで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岩手県九戸村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徹底した人件費削減や事業の取捨選択などを慎重に行い、積極的な行政コスト削減に取り組んできた結果、毎年増加傾向にある。基金残高を押し上げている主な要因は、財政調整基金となっている</a:t>
          </a:r>
          <a:r>
            <a:rPr kumimoji="1" lang="ja-JP" altLang="en-US" sz="1100">
              <a:solidFill>
                <a:schemeClr val="dk1"/>
              </a:solidFill>
              <a:effectLst/>
              <a:latin typeface="+mn-lt"/>
              <a:ea typeface="+mn-ea"/>
              <a:cs typeface="+mn-cs"/>
            </a:rPr>
            <a:t>が、近年増加額は鈍化しており、今後は減少していくことが予想される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ごとに適正かつ効率的に管理運営に努めていく。また、今後計画されている大規模公共工事をはじめ、老朽化した道路、橋梁など公共施設の大規模改修や更新、頻発する豪雨災害、年々増加が見込まれる社会保障費など、必要に応じて基金の処分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村の特性を生かした振興を図る事業に要する経費の財源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人材育成基金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人材育成事業に要する経費の財源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農林業振興基金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農林業振興の資金に要する経費の財源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育英奨学資金貸付基金　　育英奨学資金貸付事業に要する経費の財源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東日本大震災からの復興に向けた事業に要する経費の財源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商工業振興対策事業に要する経費の財源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ふるさと九戸水と土保全基金　　土地改良施設の有する多面的機能及び地域資源の保全とその利活用に係る地域住民活動の強化に対する支援事業に要する経費の財源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瀬月内ダム小水力発電事業基金　瀬月内ダム小水力発電所の適正な管理運営を図る事業に要する経費の財源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福祉医療基金貸付基金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医療費助成事業の受給者等が医療機関等に対し支払う医療費の一部負担金の貸付に要する経費の財源</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森林環境整備等基金</a:t>
          </a:r>
          <a:r>
            <a:rPr kumimoji="1" lang="ja-JP" altLang="en-US" sz="1100">
              <a:solidFill>
                <a:schemeClr val="dk1"/>
              </a:solidFill>
              <a:effectLst/>
              <a:latin typeface="+mn-lt"/>
              <a:ea typeface="+mn-ea"/>
              <a:cs typeface="+mn-cs"/>
            </a:rPr>
            <a:t>　　　森林経営や管理に要する経費の財源</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子ども・子育て支援基金　幼児期の学校教育や保育、保護者等への子育て支援事業に要する経費の財源</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ほとんどの基金は</a:t>
          </a:r>
          <a:r>
            <a:rPr kumimoji="1" lang="ja-JP" altLang="en-US" sz="1100">
              <a:solidFill>
                <a:schemeClr val="dk1"/>
              </a:solidFill>
              <a:effectLst/>
              <a:latin typeface="+mn-lt"/>
              <a:ea typeface="+mn-ea"/>
              <a:cs typeface="+mn-cs"/>
            </a:rPr>
            <a:t>新たな</a:t>
          </a:r>
          <a:r>
            <a:rPr kumimoji="1" lang="ja-JP" altLang="ja-JP" sz="1100">
              <a:solidFill>
                <a:schemeClr val="dk1"/>
              </a:solidFill>
              <a:effectLst/>
              <a:latin typeface="+mn-lt"/>
              <a:ea typeface="+mn-ea"/>
              <a:cs typeface="+mn-cs"/>
            </a:rPr>
            <a:t>積み立てはしておらず、</a:t>
          </a:r>
          <a:r>
            <a:rPr kumimoji="1" lang="ja-JP" altLang="en-US" sz="1100">
              <a:solidFill>
                <a:schemeClr val="dk1"/>
              </a:solidFill>
              <a:effectLst/>
              <a:latin typeface="+mn-lt"/>
              <a:ea typeface="+mn-ea"/>
              <a:cs typeface="+mn-cs"/>
            </a:rPr>
            <a:t>利子等の積み立てに留まっているが、</a:t>
          </a:r>
          <a:r>
            <a:rPr kumimoji="1" lang="ja-JP" altLang="ja-JP" sz="1100">
              <a:solidFill>
                <a:schemeClr val="dk1"/>
              </a:solidFill>
              <a:effectLst/>
              <a:latin typeface="+mn-lt"/>
              <a:ea typeface="+mn-ea"/>
              <a:cs typeface="+mn-cs"/>
            </a:rPr>
            <a:t>瀬月内ダム小水力発電事業基金については、売電収入を基金化あるいは取り崩して瀬月内ダムの管理運営費に充てているため、毎年度残高の動きは大きい。また、災害復興基金については、平成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年度の特別交付税により造成した基金で、震災復興に向けた事業への財源となっており毎年減少を続けている。</a:t>
          </a:r>
          <a:r>
            <a:rPr kumimoji="1" lang="ja-JP" altLang="en-US" sz="1100">
              <a:solidFill>
                <a:schemeClr val="dk1"/>
              </a:solidFill>
              <a:effectLst/>
              <a:latin typeface="+mn-lt"/>
              <a:ea typeface="+mn-ea"/>
              <a:cs typeface="+mn-cs"/>
            </a:rPr>
            <a:t>森林環境整備等基金は森林環境譲与税を一時積み立てを行っており、譲与税の目的に合致した事業に充てる予定である。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子ども・子育て支援基金</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年４月１日に設置したが、年度内の積み立ては行われなかった。今後、一定規模の積み立てを行い、子育て支援に</a:t>
          </a:r>
          <a:r>
            <a:rPr lang="ja-JP" altLang="en-US" sz="1100">
              <a:solidFill>
                <a:schemeClr val="dk1"/>
              </a:solidFill>
              <a:latin typeface="+mn-lt"/>
              <a:ea typeface="+mn-ea"/>
              <a:cs typeface="+mn-cs"/>
            </a:rPr>
            <a:t>関わる</a:t>
          </a:r>
          <a:r>
            <a:rPr kumimoji="1" lang="ja-JP" altLang="en-US" sz="1100">
              <a:solidFill>
                <a:schemeClr val="dk1"/>
              </a:solidFill>
              <a:effectLst/>
              <a:latin typeface="+mn-lt"/>
              <a:ea typeface="+mn-ea"/>
              <a:cs typeface="+mn-cs"/>
            </a:rPr>
            <a:t>事業に充てていく。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徹底した人件費削減や事業の取捨選択などを慎重に行い、積極的な行政コスト削減に取り組んできた結果、毎年増加傾向にあ</a:t>
          </a:r>
          <a:r>
            <a:rPr kumimoji="1" lang="ja-JP" altLang="en-US" sz="1100">
              <a:solidFill>
                <a:schemeClr val="dk1"/>
              </a:solidFill>
              <a:effectLst/>
              <a:latin typeface="+mn-lt"/>
              <a:ea typeface="+mn-ea"/>
              <a:cs typeface="+mn-cs"/>
            </a:rPr>
            <a:t>ったが、近年は増加が鈍化しており、今後は減少が見込まれる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令和３年度に予定</a:t>
          </a:r>
          <a:r>
            <a:rPr kumimoji="1" lang="ja-JP" altLang="ja-JP" sz="1100">
              <a:solidFill>
                <a:schemeClr val="dk1"/>
              </a:solidFill>
              <a:effectLst/>
              <a:latin typeface="+mn-lt"/>
              <a:ea typeface="+mn-ea"/>
              <a:cs typeface="+mn-cs"/>
            </a:rPr>
            <a:t>されている大規模公共工事をはじめ、老朽化した道路、橋梁など公共施設の大規模改修や更新、増加する社会保障費</a:t>
          </a:r>
          <a:r>
            <a:rPr kumimoji="1" lang="ja-JP" altLang="en-US" sz="1100">
              <a:solidFill>
                <a:schemeClr val="dk1"/>
              </a:solidFill>
              <a:effectLst/>
              <a:latin typeface="+mn-lt"/>
              <a:ea typeface="+mn-ea"/>
              <a:cs typeface="+mn-cs"/>
            </a:rPr>
            <a:t>、災害復旧事業</a:t>
          </a:r>
          <a:r>
            <a:rPr kumimoji="1" lang="ja-JP" altLang="ja-JP" sz="1100">
              <a:solidFill>
                <a:schemeClr val="dk1"/>
              </a:solidFill>
              <a:effectLst/>
              <a:latin typeface="+mn-lt"/>
              <a:ea typeface="+mn-ea"/>
              <a:cs typeface="+mn-cs"/>
            </a:rPr>
            <a:t>に充てていく。また、年々経常経費が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年度からは財政調整基金の繰入を見込まないと一般会計予算を組め</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、その額は</a:t>
          </a:r>
          <a:r>
            <a:rPr kumimoji="1" lang="ja-JP" altLang="en-US" sz="1100">
              <a:solidFill>
                <a:schemeClr val="dk1"/>
              </a:solidFill>
              <a:effectLst/>
              <a:latin typeface="+mn-lt"/>
              <a:ea typeface="+mn-ea"/>
              <a:cs typeface="+mn-cs"/>
            </a:rPr>
            <a:t>肥大化して</a:t>
          </a:r>
          <a:r>
            <a:rPr kumimoji="1" lang="ja-JP" altLang="ja-JP" sz="1100">
              <a:solidFill>
                <a:schemeClr val="dk1"/>
              </a:solidFill>
              <a:effectLst/>
              <a:latin typeface="+mn-lt"/>
              <a:ea typeface="+mn-ea"/>
              <a:cs typeface="+mn-cs"/>
            </a:rPr>
            <a:t>いる。地方交付税の依存財源に頼らざるを得ない脆弱な財政基盤である本村にとって、財政調整機能として相当の蓄えは必要と考えているが、今後の行財政運営を考えると財政調整基金に頼らざるを得ない状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年度から新規に積み立てはしておらず、利子分のみの増額となっている。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村債の償還に必要な財源として積み立てているが、経済事情等の変動等により、償還に充てる財源が不足する事態が生じた際には処分も検討していく。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Ｒ元</a:t>
          </a:r>
          <a:r>
            <a:rPr kumimoji="1" lang="ja-JP" altLang="ja-JP" sz="1100">
              <a:solidFill>
                <a:schemeClr val="dk1"/>
              </a:solidFill>
              <a:effectLst/>
              <a:latin typeface="+mn-lt"/>
              <a:ea typeface="+mn-ea"/>
              <a:cs typeface="+mn-cs"/>
            </a:rPr>
            <a:t>年度固定資産台帳整備中</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206240" y="5381731"/>
          <a:ext cx="1270" cy="98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258945"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119245" y="63646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258945" y="516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119245" y="53817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258945" y="582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157345" y="58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537585" y="5853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867025" y="5819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196465" y="5783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525905" y="5769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3537585" y="5835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867025" y="5803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103082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917825" y="5854277"/>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94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9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55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554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56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558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道路整備事業や</a:t>
          </a:r>
          <a:r>
            <a:rPr kumimoji="1" lang="ja-JP" altLang="en-US" sz="1100">
              <a:solidFill>
                <a:schemeClr val="dk1"/>
              </a:solidFill>
              <a:effectLst/>
              <a:latin typeface="+mn-lt"/>
              <a:ea typeface="+mn-ea"/>
              <a:cs typeface="+mn-cs"/>
            </a:rPr>
            <a:t>役場庁舎非常用発電機設置等工事</a:t>
          </a:r>
          <a:r>
            <a:rPr kumimoji="1" lang="ja-JP" altLang="ja-JP" sz="1100">
              <a:solidFill>
                <a:schemeClr val="dk1"/>
              </a:solidFill>
              <a:effectLst/>
              <a:latin typeface="+mn-lt"/>
              <a:ea typeface="+mn-ea"/>
              <a:cs typeface="+mn-cs"/>
            </a:rPr>
            <a:t>等により、地方債残高は増加傾向にあるものの、財政調整基金をはじめとする充当可能基金も一定額確保されているため、類似団体を大きく下回っている。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将来に多額の負担を残すことのないよう適正な基金管理と、健全な財政運営に努める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3027660" y="5145223"/>
          <a:ext cx="1269" cy="1389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3080365" y="653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653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3080365" y="5687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00162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359005" y="572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688445" y="5714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017885" y="5686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347325" y="565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114799</xdr:rowOff>
    </xdr:from>
    <xdr:to>
      <xdr:col>76</xdr:col>
      <xdr:colOff>73025</xdr:colOff>
      <xdr:row>27</xdr:row>
      <xdr:rowOff>44949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001625" y="5227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137676</xdr:rowOff>
    </xdr:from>
    <xdr:ext cx="405111"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3080365" y="5083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118809</xdr:rowOff>
    </xdr:from>
    <xdr:to>
      <xdr:col>72</xdr:col>
      <xdr:colOff>123825</xdr:colOff>
      <xdr:row>27</xdr:row>
      <xdr:rowOff>48959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359005" y="5231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165599</xdr:rowOff>
    </xdr:from>
    <xdr:to>
      <xdr:col>76</xdr:col>
      <xdr:colOff>22225</xdr:colOff>
      <xdr:row>26</xdr:row>
      <xdr:rowOff>169609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409805" y="5278619"/>
          <a:ext cx="61976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145179</xdr:rowOff>
    </xdr:from>
    <xdr:to>
      <xdr:col>68</xdr:col>
      <xdr:colOff>123825</xdr:colOff>
      <xdr:row>27</xdr:row>
      <xdr:rowOff>75329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688445" y="5258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169609</xdr:rowOff>
    </xdr:from>
    <xdr:to>
      <xdr:col>72</xdr:col>
      <xdr:colOff>73025</xdr:colOff>
      <xdr:row>27</xdr:row>
      <xdr:rowOff>24529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39245" y="5282629"/>
          <a:ext cx="67056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137931</xdr:rowOff>
    </xdr:from>
    <xdr:to>
      <xdr:col>64</xdr:col>
      <xdr:colOff>123825</xdr:colOff>
      <xdr:row>27</xdr:row>
      <xdr:rowOff>68081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017885" y="5250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17281</xdr:rowOff>
    </xdr:from>
    <xdr:to>
      <xdr:col>68</xdr:col>
      <xdr:colOff>73025</xdr:colOff>
      <xdr:row>27</xdr:row>
      <xdr:rowOff>24529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068685" y="5297941"/>
          <a:ext cx="67056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152427</xdr:rowOff>
    </xdr:from>
    <xdr:to>
      <xdr:col>60</xdr:col>
      <xdr:colOff>123825</xdr:colOff>
      <xdr:row>27</xdr:row>
      <xdr:rowOff>82577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347325" y="5265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17281</xdr:rowOff>
    </xdr:from>
    <xdr:to>
      <xdr:col>64</xdr:col>
      <xdr:colOff>73025</xdr:colOff>
      <xdr:row>27</xdr:row>
      <xdr:rowOff>31777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398125" y="5297941"/>
          <a:ext cx="67056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185092" y="581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527232" y="580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856672" y="5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86112" y="57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65486</xdr:rowOff>
    </xdr:from>
    <xdr:ext cx="405111"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2217409" y="501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91856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527232" y="50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84608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856672" y="50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99104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0186112" y="50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567498"/>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48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379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312160" y="6368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136434</xdr:rowOff>
    </xdr:from>
    <xdr:to>
      <xdr:col>15</xdr:col>
      <xdr:colOff>101600</xdr:colOff>
      <xdr:row>38</xdr:row>
      <xdr:rowOff>66584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45176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6386104"/>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17056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3857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6110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E00-000050000000}"/>
            </a:ext>
          </a:extLst>
        </xdr:cNvPr>
        <xdr:cNvSpPr txBox="1"/>
      </xdr:nvSpPr>
      <xdr:spPr>
        <a:xfrm>
          <a:off x="83630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112503</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17056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83111</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38570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9219565" y="5602171"/>
          <a:ext cx="0" cy="146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9258300" y="707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9154160" y="7067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9258300" y="53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9154160" y="5602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9258300" y="677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192260" y="680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445500" y="67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670800" y="681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873240" y="68105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6098540" y="6826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156956</xdr:rowOff>
    </xdr:from>
    <xdr:to>
      <xdr:col>50</xdr:col>
      <xdr:colOff>165100</xdr:colOff>
      <xdr:row>41</xdr:row>
      <xdr:rowOff>87106</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445500" y="6862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160610</xdr:rowOff>
    </xdr:from>
    <xdr:to>
      <xdr:col>46</xdr:col>
      <xdr:colOff>38100</xdr:colOff>
      <xdr:row>41</xdr:row>
      <xdr:rowOff>90760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7670800" y="686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36306</xdr:rowOff>
    </xdr:from>
    <xdr:to>
      <xdr:col>50</xdr:col>
      <xdr:colOff>114300</xdr:colOff>
      <xdr:row>41</xdr:row>
      <xdr:rowOff>39960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7713980" y="6909546"/>
          <a:ext cx="78232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8239271" y="65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7477271"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27" name="n_3aveValue【道路】&#10;一人当たり延長">
          <a:extLst>
            <a:ext uri="{FF2B5EF4-FFF2-40B4-BE49-F238E27FC236}">
              <a16:creationId xmlns:a16="http://schemas.microsoft.com/office/drawing/2014/main" id="{00000000-0008-0000-0E00-00007F000000}"/>
            </a:ext>
          </a:extLst>
        </xdr:cNvPr>
        <xdr:cNvSpPr txBox="1"/>
      </xdr:nvSpPr>
      <xdr:spPr>
        <a:xfrm>
          <a:off x="6702571" y="65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28" name="n_4aveValue【道路】&#10;一人当たり延長">
          <a:extLst>
            <a:ext uri="{FF2B5EF4-FFF2-40B4-BE49-F238E27FC236}">
              <a16:creationId xmlns:a16="http://schemas.microsoft.com/office/drawing/2014/main" id="{00000000-0008-0000-0E00-000080000000}"/>
            </a:ext>
          </a:extLst>
        </xdr:cNvPr>
        <xdr:cNvSpPr txBox="1"/>
      </xdr:nvSpPr>
      <xdr:spPr>
        <a:xfrm>
          <a:off x="59050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78233</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8239271" y="69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81887</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7477271" y="6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086225" y="9292046"/>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124960" y="1078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020820" y="10777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12496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036060" y="101316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312160" y="100957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5146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73990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96520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43906</xdr:rowOff>
    </xdr:from>
    <xdr:to>
      <xdr:col>20</xdr:col>
      <xdr:colOff>38100</xdr:colOff>
      <xdr:row>55</xdr:row>
      <xdr:rowOff>145506</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312160" y="92641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34109</xdr:rowOff>
    </xdr:from>
    <xdr:to>
      <xdr:col>15</xdr:col>
      <xdr:colOff>101600</xdr:colOff>
      <xdr:row>55</xdr:row>
      <xdr:rowOff>135709</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514600" y="92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84909</xdr:rowOff>
    </xdr:from>
    <xdr:to>
      <xdr:col>19</xdr:col>
      <xdr:colOff>177800</xdr:colOff>
      <xdr:row>55</xdr:row>
      <xdr:rowOff>94706</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2565400" y="9305109"/>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17056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3857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6110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8363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162033</xdr:rowOff>
    </xdr:from>
    <xdr:ext cx="340478"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187641" y="90469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152236</xdr:rowOff>
    </xdr:from>
    <xdr:ext cx="340478"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418021" y="9037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9219565" y="9259887"/>
          <a:ext cx="0" cy="154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9258300" y="108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9154160" y="10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9258300" y="9042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9154160" y="9259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9258300" y="1055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192260" y="105744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445500" y="1058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670800" y="10616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6873240" y="106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6098540" y="106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22388</xdr:rowOff>
    </xdr:from>
    <xdr:to>
      <xdr:col>50</xdr:col>
      <xdr:colOff>165100</xdr:colOff>
      <xdr:row>64</xdr:row>
      <xdr:rowOff>123988</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8445500" y="107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23212</xdr:rowOff>
    </xdr:from>
    <xdr:to>
      <xdr:col>46</xdr:col>
      <xdr:colOff>38100</xdr:colOff>
      <xdr:row>64</xdr:row>
      <xdr:rowOff>124812</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7670800" y="107521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73188</xdr:rowOff>
    </xdr:from>
    <xdr:to>
      <xdr:col>50</xdr:col>
      <xdr:colOff>114300</xdr:colOff>
      <xdr:row>64</xdr:row>
      <xdr:rowOff>74012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7713980" y="10802148"/>
          <a:ext cx="78232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214575" y="1036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7444955" y="103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6670255" y="1039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5872695" y="1040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115115</xdr:rowOff>
    </xdr:from>
    <xdr:ext cx="534377"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239271" y="108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115939</xdr:rowOff>
    </xdr:from>
    <xdr:ext cx="534377"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7477271" y="10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086225" y="13114020"/>
          <a:ext cx="0" cy="147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124960" y="12896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124960" y="1394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036060" y="1396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31216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51460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73990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96520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31216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77107</xdr:rowOff>
    </xdr:from>
    <xdr:to>
      <xdr:col>15</xdr:col>
      <xdr:colOff>101600</xdr:colOff>
      <xdr:row>84</xdr:row>
      <xdr:rowOff>7257</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251460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127907</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2565400" y="1404202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17056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385704" y="137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611004" y="1371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76" name="n_4aveValue【公営住宅】&#10;有形固定資産減価償却率">
          <a:extLst>
            <a:ext uri="{FF2B5EF4-FFF2-40B4-BE49-F238E27FC236}">
              <a16:creationId xmlns:a16="http://schemas.microsoft.com/office/drawing/2014/main" id="{00000000-0008-0000-0E00-000014010000}"/>
            </a:ext>
          </a:extLst>
        </xdr:cNvPr>
        <xdr:cNvSpPr txBox="1"/>
      </xdr:nvSpPr>
      <xdr:spPr>
        <a:xfrm>
          <a:off x="83630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E00-000015010000}"/>
            </a:ext>
          </a:extLst>
        </xdr:cNvPr>
        <xdr:cNvSpPr txBox="1"/>
      </xdr:nvSpPr>
      <xdr:spPr>
        <a:xfrm>
          <a:off x="317056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78" name="n_2mainValue【公営住宅】&#10;有形固定資産減価償却率">
          <a:extLst>
            <a:ext uri="{FF2B5EF4-FFF2-40B4-BE49-F238E27FC236}">
              <a16:creationId xmlns:a16="http://schemas.microsoft.com/office/drawing/2014/main" id="{00000000-0008-0000-0E00-000016010000}"/>
            </a:ext>
          </a:extLst>
        </xdr:cNvPr>
        <xdr:cNvSpPr txBox="1"/>
      </xdr:nvSpPr>
      <xdr:spPr>
        <a:xfrm>
          <a:off x="238570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E00-00002D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9219565" y="13228777"/>
          <a:ext cx="0" cy="1295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E00-00002F010000}"/>
            </a:ext>
          </a:extLst>
        </xdr:cNvPr>
        <xdr:cNvSpPr txBox="1"/>
      </xdr:nvSpPr>
      <xdr:spPr>
        <a:xfrm>
          <a:off x="9258300" y="145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9154160" y="1452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05" name="【公営住宅】&#10;一人当たり面積最大値テキスト">
          <a:extLst>
            <a:ext uri="{FF2B5EF4-FFF2-40B4-BE49-F238E27FC236}">
              <a16:creationId xmlns:a16="http://schemas.microsoft.com/office/drawing/2014/main" id="{00000000-0008-0000-0E00-000031010000}"/>
            </a:ext>
          </a:extLst>
        </xdr:cNvPr>
        <xdr:cNvSpPr txBox="1"/>
      </xdr:nvSpPr>
      <xdr:spPr>
        <a:xfrm>
          <a:off x="9258300" y="1300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9154160" y="13228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E00-000033010000}"/>
            </a:ext>
          </a:extLst>
        </xdr:cNvPr>
        <xdr:cNvSpPr txBox="1"/>
      </xdr:nvSpPr>
      <xdr:spPr>
        <a:xfrm>
          <a:off x="9258300" y="1424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192260" y="14264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8445500" y="1425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7670800" y="142735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6873240" y="142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6098540" y="142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144729</xdr:rowOff>
    </xdr:from>
    <xdr:to>
      <xdr:col>50</xdr:col>
      <xdr:colOff>165100</xdr:colOff>
      <xdr:row>86</xdr:row>
      <xdr:rowOff>74879</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8445500" y="14394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148616</xdr:rowOff>
    </xdr:from>
    <xdr:to>
      <xdr:col>46</xdr:col>
      <xdr:colOff>38100</xdr:colOff>
      <xdr:row>86</xdr:row>
      <xdr:rowOff>78766</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7670800" y="14398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24079</xdr:rowOff>
    </xdr:from>
    <xdr:to>
      <xdr:col>50</xdr:col>
      <xdr:colOff>114300</xdr:colOff>
      <xdr:row>86</xdr:row>
      <xdr:rowOff>27966</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7713980" y="14441119"/>
          <a:ext cx="78232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21" name="n_1aveValue【公営住宅】&#10;一人当たり面積">
          <a:extLst>
            <a:ext uri="{FF2B5EF4-FFF2-40B4-BE49-F238E27FC236}">
              <a16:creationId xmlns:a16="http://schemas.microsoft.com/office/drawing/2014/main" id="{00000000-0008-0000-0E00-000041010000}"/>
            </a:ext>
          </a:extLst>
        </xdr:cNvPr>
        <xdr:cNvSpPr txBox="1"/>
      </xdr:nvSpPr>
      <xdr:spPr>
        <a:xfrm>
          <a:off x="8271587" y="1404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22" name="n_2aveValue【公営住宅】&#10;一人当たり面積">
          <a:extLst>
            <a:ext uri="{FF2B5EF4-FFF2-40B4-BE49-F238E27FC236}">
              <a16:creationId xmlns:a16="http://schemas.microsoft.com/office/drawing/2014/main" id="{00000000-0008-0000-0E00-000042010000}"/>
            </a:ext>
          </a:extLst>
        </xdr:cNvPr>
        <xdr:cNvSpPr txBox="1"/>
      </xdr:nvSpPr>
      <xdr:spPr>
        <a:xfrm>
          <a:off x="7509587" y="140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23" name="n_3aveValue【公営住宅】&#10;一人当たり面積">
          <a:extLst>
            <a:ext uri="{FF2B5EF4-FFF2-40B4-BE49-F238E27FC236}">
              <a16:creationId xmlns:a16="http://schemas.microsoft.com/office/drawing/2014/main" id="{00000000-0008-0000-0E00-000043010000}"/>
            </a:ext>
          </a:extLst>
        </xdr:cNvPr>
        <xdr:cNvSpPr txBox="1"/>
      </xdr:nvSpPr>
      <xdr:spPr>
        <a:xfrm>
          <a:off x="6712027" y="140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24" name="n_4aveValue【公営住宅】&#10;一人当たり面積">
          <a:extLst>
            <a:ext uri="{FF2B5EF4-FFF2-40B4-BE49-F238E27FC236}">
              <a16:creationId xmlns:a16="http://schemas.microsoft.com/office/drawing/2014/main" id="{00000000-0008-0000-0E00-000044010000}"/>
            </a:ext>
          </a:extLst>
        </xdr:cNvPr>
        <xdr:cNvSpPr txBox="1"/>
      </xdr:nvSpPr>
      <xdr:spPr>
        <a:xfrm>
          <a:off x="5937327" y="1406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66006</xdr:rowOff>
    </xdr:from>
    <xdr:ext cx="469744" cy="259045"/>
    <xdr:sp macro="" textlink="">
      <xdr:nvSpPr>
        <xdr:cNvPr id="325" name="n_1mainValue【公営住宅】&#10;一人当たり面積">
          <a:extLst>
            <a:ext uri="{FF2B5EF4-FFF2-40B4-BE49-F238E27FC236}">
              <a16:creationId xmlns:a16="http://schemas.microsoft.com/office/drawing/2014/main" id="{00000000-0008-0000-0E00-000045010000}"/>
            </a:ext>
          </a:extLst>
        </xdr:cNvPr>
        <xdr:cNvSpPr txBox="1"/>
      </xdr:nvSpPr>
      <xdr:spPr>
        <a:xfrm>
          <a:off x="8271587" y="1448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69893</xdr:rowOff>
    </xdr:from>
    <xdr:ext cx="469744" cy="259045"/>
    <xdr:sp macro="" textlink="">
      <xdr:nvSpPr>
        <xdr:cNvPr id="326" name="n_2mainValue【公営住宅】&#10;一人当たり面積">
          <a:extLst>
            <a:ext uri="{FF2B5EF4-FFF2-40B4-BE49-F238E27FC236}">
              <a16:creationId xmlns:a16="http://schemas.microsoft.com/office/drawing/2014/main" id="{00000000-0008-0000-0E00-000046010000}"/>
            </a:ext>
          </a:extLst>
        </xdr:cNvPr>
        <xdr:cNvSpPr txBox="1"/>
      </xdr:nvSpPr>
      <xdr:spPr>
        <a:xfrm>
          <a:off x="7509587" y="144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00000000-0008-0000-0E00-00006F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14375764" y="5655673"/>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a:extLst>
            <a:ext uri="{FF2B5EF4-FFF2-40B4-BE49-F238E27FC236}">
              <a16:creationId xmlns:a16="http://schemas.microsoft.com/office/drawing/2014/main" id="{00000000-0008-0000-0E00-000071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71" name="【認定こども園・幼稚園・保育所】&#10;有形固定資産減価償却率最大値テキスト">
          <a:extLst>
            <a:ext uri="{FF2B5EF4-FFF2-40B4-BE49-F238E27FC236}">
              <a16:creationId xmlns:a16="http://schemas.microsoft.com/office/drawing/2014/main" id="{00000000-0008-0000-0E00-000073010000}"/>
            </a:ext>
          </a:extLst>
        </xdr:cNvPr>
        <xdr:cNvSpPr txBox="1"/>
      </xdr:nvSpPr>
      <xdr:spPr>
        <a:xfrm>
          <a:off x="14414500" y="5434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4287500" y="5655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0000000-0008-0000-0E00-000075010000}"/>
            </a:ext>
          </a:extLst>
        </xdr:cNvPr>
        <xdr:cNvSpPr txBox="1"/>
      </xdr:nvSpPr>
      <xdr:spPr>
        <a:xfrm>
          <a:off x="14414500" y="6237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4325600" y="625910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35788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2804140" y="628686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2029440" y="631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1231880" y="622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1357884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280414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87630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854940" y="641223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34372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26752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19005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110298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3437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26752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a:extLst>
            <a:ext uri="{FF2B5EF4-FFF2-40B4-BE49-F238E27FC236}">
              <a16:creationId xmlns:a16="http://schemas.microsoft.com/office/drawing/2014/main" id="{00000000-0008-0000-0E00-00009D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9509104" y="5609692"/>
          <a:ext cx="0" cy="137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5" name="【認定こども園・幼稚園・保育所】&#10;一人当たり面積最小値テキスト">
          <a:extLst>
            <a:ext uri="{FF2B5EF4-FFF2-40B4-BE49-F238E27FC236}">
              <a16:creationId xmlns:a16="http://schemas.microsoft.com/office/drawing/2014/main" id="{00000000-0008-0000-0E00-00009F010000}"/>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17" name="【認定こども園・幼稚園・保育所】&#10;一人当たり面積最大値テキスト">
          <a:extLst>
            <a:ext uri="{FF2B5EF4-FFF2-40B4-BE49-F238E27FC236}">
              <a16:creationId xmlns:a16="http://schemas.microsoft.com/office/drawing/2014/main" id="{00000000-0008-0000-0E00-0000A1010000}"/>
            </a:ext>
          </a:extLst>
        </xdr:cNvPr>
        <xdr:cNvSpPr txBox="1"/>
      </xdr:nvSpPr>
      <xdr:spPr>
        <a:xfrm>
          <a:off x="19547840" y="53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9443700" y="5609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19" name="【認定こども園・幼稚園・保育所】&#10;一人当たり面積平均値テキスト">
          <a:extLst>
            <a:ext uri="{FF2B5EF4-FFF2-40B4-BE49-F238E27FC236}">
              <a16:creationId xmlns:a16="http://schemas.microsoft.com/office/drawing/2014/main" id="{00000000-0008-0000-0E00-0000A3010000}"/>
            </a:ext>
          </a:extLst>
        </xdr:cNvPr>
        <xdr:cNvSpPr txBox="1"/>
      </xdr:nvSpPr>
      <xdr:spPr>
        <a:xfrm>
          <a:off x="19547840" y="663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9458940" y="665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8735040" y="6035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7937480" y="6687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7162780" y="6658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388080" y="6653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xdr:rowOff>
    </xdr:from>
    <xdr:to>
      <xdr:col>112</xdr:col>
      <xdr:colOff>38100</xdr:colOff>
      <xdr:row>40</xdr:row>
      <xdr:rowOff>116027</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8735040" y="6720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19914</xdr:rowOff>
    </xdr:from>
    <xdr:to>
      <xdr:col>107</xdr:col>
      <xdr:colOff>101600</xdr:colOff>
      <xdr:row>40</xdr:row>
      <xdr:rowOff>121514</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7937480" y="67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65227</xdr:rowOff>
    </xdr:from>
    <xdr:to>
      <xdr:col>111</xdr:col>
      <xdr:colOff>177800</xdr:colOff>
      <xdr:row>40</xdr:row>
      <xdr:rowOff>70714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17988280" y="6770827"/>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18561127" y="58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00000000-0008-0000-0E00-0000B2010000}"/>
            </a:ext>
          </a:extLst>
        </xdr:cNvPr>
        <xdr:cNvSpPr txBox="1"/>
      </xdr:nvSpPr>
      <xdr:spPr>
        <a:xfrm>
          <a:off x="1777626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17001567" y="64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1622686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107154</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00000000-0008-0000-0E00-0000B5010000}"/>
            </a:ext>
          </a:extLst>
        </xdr:cNvPr>
        <xdr:cNvSpPr txBox="1"/>
      </xdr:nvSpPr>
      <xdr:spPr>
        <a:xfrm>
          <a:off x="18561127" y="68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112641</xdr:rowOff>
    </xdr:from>
    <xdr:ext cx="469744" cy="259045"/>
    <xdr:sp macro="" textlink="">
      <xdr:nvSpPr>
        <xdr:cNvPr id="438" name="n_2main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17776267" y="68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00000000-0008-0000-0E00-0000CE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4375764" y="921639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64" name="【学校施設】&#10;有形固定資産減価償却率最小値テキスト">
          <a:extLst>
            <a:ext uri="{FF2B5EF4-FFF2-40B4-BE49-F238E27FC236}">
              <a16:creationId xmlns:a16="http://schemas.microsoft.com/office/drawing/2014/main" id="{00000000-0008-0000-0E00-0000D0010000}"/>
            </a:ext>
          </a:extLst>
        </xdr:cNvPr>
        <xdr:cNvSpPr txBox="1"/>
      </xdr:nvSpPr>
      <xdr:spPr>
        <a:xfrm>
          <a:off x="144145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4287500" y="10706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66" name="【学校施設】&#10;有形固定資産減価償却率最大値テキスト">
          <a:extLst>
            <a:ext uri="{FF2B5EF4-FFF2-40B4-BE49-F238E27FC236}">
              <a16:creationId xmlns:a16="http://schemas.microsoft.com/office/drawing/2014/main" id="{00000000-0008-0000-0E00-0000D2010000}"/>
            </a:ext>
          </a:extLst>
        </xdr:cNvPr>
        <xdr:cNvSpPr txBox="1"/>
      </xdr:nvSpPr>
      <xdr:spPr>
        <a:xfrm>
          <a:off x="14414500" y="899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42875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00000000-0008-0000-0E00-0000D4010000}"/>
            </a:ext>
          </a:extLst>
        </xdr:cNvPr>
        <xdr:cNvSpPr txBox="1"/>
      </xdr:nvSpPr>
      <xdr:spPr>
        <a:xfrm>
          <a:off x="144145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135788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1280414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2029440" y="995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123188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133985</xdr:rowOff>
    </xdr:from>
    <xdr:to>
      <xdr:col>81</xdr:col>
      <xdr:colOff>101600</xdr:colOff>
      <xdr:row>62</xdr:row>
      <xdr:rowOff>64135</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357884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97790</xdr:rowOff>
    </xdr:from>
    <xdr:to>
      <xdr:col>76</xdr:col>
      <xdr:colOff>165100</xdr:colOff>
      <xdr:row>62</xdr:row>
      <xdr:rowOff>27940</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280414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13335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854940" y="103746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82" name="n_1aveValue【学校施設】&#10;有形固定資産減価償却率">
          <a:extLst>
            <a:ext uri="{FF2B5EF4-FFF2-40B4-BE49-F238E27FC236}">
              <a16:creationId xmlns:a16="http://schemas.microsoft.com/office/drawing/2014/main" id="{00000000-0008-0000-0E00-0000E2010000}"/>
            </a:ext>
          </a:extLst>
        </xdr:cNvPr>
        <xdr:cNvSpPr txBox="1"/>
      </xdr:nvSpPr>
      <xdr:spPr>
        <a:xfrm>
          <a:off x="134372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83" name="n_2aveValue【学校施設】&#10;有形固定資産減価償却率">
          <a:extLst>
            <a:ext uri="{FF2B5EF4-FFF2-40B4-BE49-F238E27FC236}">
              <a16:creationId xmlns:a16="http://schemas.microsoft.com/office/drawing/2014/main" id="{00000000-0008-0000-0E00-0000E3010000}"/>
            </a:ext>
          </a:extLst>
        </xdr:cNvPr>
        <xdr:cNvSpPr txBox="1"/>
      </xdr:nvSpPr>
      <xdr:spPr>
        <a:xfrm>
          <a:off x="126752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84" name="n_3aveValue【学校施設】&#10;有形固定資産減価償却率">
          <a:extLst>
            <a:ext uri="{FF2B5EF4-FFF2-40B4-BE49-F238E27FC236}">
              <a16:creationId xmlns:a16="http://schemas.microsoft.com/office/drawing/2014/main" id="{00000000-0008-0000-0E00-0000E4010000}"/>
            </a:ext>
          </a:extLst>
        </xdr:cNvPr>
        <xdr:cNvSpPr txBox="1"/>
      </xdr:nvSpPr>
      <xdr:spPr>
        <a:xfrm>
          <a:off x="119005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85" name="n_4aveValue【学校施設】&#10;有形固定資産減価償却率">
          <a:extLst>
            <a:ext uri="{FF2B5EF4-FFF2-40B4-BE49-F238E27FC236}">
              <a16:creationId xmlns:a16="http://schemas.microsoft.com/office/drawing/2014/main" id="{00000000-0008-0000-0E00-0000E5010000}"/>
            </a:ext>
          </a:extLst>
        </xdr:cNvPr>
        <xdr:cNvSpPr txBox="1"/>
      </xdr:nvSpPr>
      <xdr:spPr>
        <a:xfrm>
          <a:off x="1110298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55262</xdr:rowOff>
    </xdr:from>
    <xdr:ext cx="405111" cy="259045"/>
    <xdr:sp macro="" textlink="">
      <xdr:nvSpPr>
        <xdr:cNvPr id="486" name="n_1mainValue【学校施設】&#10;有形固定資産減価償却率">
          <a:extLst>
            <a:ext uri="{FF2B5EF4-FFF2-40B4-BE49-F238E27FC236}">
              <a16:creationId xmlns:a16="http://schemas.microsoft.com/office/drawing/2014/main" id="{00000000-0008-0000-0E00-0000E6010000}"/>
            </a:ext>
          </a:extLst>
        </xdr:cNvPr>
        <xdr:cNvSpPr txBox="1"/>
      </xdr:nvSpPr>
      <xdr:spPr>
        <a:xfrm>
          <a:off x="134372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87" name="n_2mainValue【学校施設】&#10;有形固定資産減価償却率">
          <a:extLst>
            <a:ext uri="{FF2B5EF4-FFF2-40B4-BE49-F238E27FC236}">
              <a16:creationId xmlns:a16="http://schemas.microsoft.com/office/drawing/2014/main" id="{00000000-0008-0000-0E00-0000E7010000}"/>
            </a:ext>
          </a:extLst>
        </xdr:cNvPr>
        <xdr:cNvSpPr txBox="1"/>
      </xdr:nvSpPr>
      <xdr:spPr>
        <a:xfrm>
          <a:off x="126752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00000000-0008-0000-0E00-0000FE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9509104" y="9502597"/>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12" name="【学校施設】&#10;一人当たり面積最小値テキスト">
          <a:extLst>
            <a:ext uri="{FF2B5EF4-FFF2-40B4-BE49-F238E27FC236}">
              <a16:creationId xmlns:a16="http://schemas.microsoft.com/office/drawing/2014/main" id="{00000000-0008-0000-0E00-000000020000}"/>
            </a:ext>
          </a:extLst>
        </xdr:cNvPr>
        <xdr:cNvSpPr txBox="1"/>
      </xdr:nvSpPr>
      <xdr:spPr>
        <a:xfrm>
          <a:off x="19547840" y="106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9443700" y="10691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14" name="【学校施設】&#10;一人当たり面積最大値テキスト">
          <a:extLst>
            <a:ext uri="{FF2B5EF4-FFF2-40B4-BE49-F238E27FC236}">
              <a16:creationId xmlns:a16="http://schemas.microsoft.com/office/drawing/2014/main" id="{00000000-0008-0000-0E00-000002020000}"/>
            </a:ext>
          </a:extLst>
        </xdr:cNvPr>
        <xdr:cNvSpPr txBox="1"/>
      </xdr:nvSpPr>
      <xdr:spPr>
        <a:xfrm>
          <a:off x="19547840" y="92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9443700" y="9502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16" name="【学校施設】&#10;一人当たり面積平均値テキスト">
          <a:extLst>
            <a:ext uri="{FF2B5EF4-FFF2-40B4-BE49-F238E27FC236}">
              <a16:creationId xmlns:a16="http://schemas.microsoft.com/office/drawing/2014/main" id="{00000000-0008-0000-0E00-000004020000}"/>
            </a:ext>
          </a:extLst>
        </xdr:cNvPr>
        <xdr:cNvSpPr txBox="1"/>
      </xdr:nvSpPr>
      <xdr:spPr>
        <a:xfrm>
          <a:off x="19547840" y="10477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9458940" y="10499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8735040" y="10500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7937480" y="10508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7162780" y="10528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6388080" y="10522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65939</xdr:rowOff>
    </xdr:from>
    <xdr:to>
      <xdr:col>112</xdr:col>
      <xdr:colOff>38100</xdr:colOff>
      <xdr:row>62</xdr:row>
      <xdr:rowOff>167539</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8735040" y="104596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72339</xdr:rowOff>
    </xdr:from>
    <xdr:to>
      <xdr:col>107</xdr:col>
      <xdr:colOff>101600</xdr:colOff>
      <xdr:row>63</xdr:row>
      <xdr:rowOff>2489</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7937480" y="10466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116739</xdr:rowOff>
    </xdr:from>
    <xdr:to>
      <xdr:col>111</xdr:col>
      <xdr:colOff>177800</xdr:colOff>
      <xdr:row>62</xdr:row>
      <xdr:rowOff>123139</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7988280" y="10510419"/>
          <a:ext cx="78994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30" name="n_1aveValue【学校施設】&#10;一人当たり面積">
          <a:extLst>
            <a:ext uri="{FF2B5EF4-FFF2-40B4-BE49-F238E27FC236}">
              <a16:creationId xmlns:a16="http://schemas.microsoft.com/office/drawing/2014/main" id="{00000000-0008-0000-0E00-000012020000}"/>
            </a:ext>
          </a:extLst>
        </xdr:cNvPr>
        <xdr:cNvSpPr txBox="1"/>
      </xdr:nvSpPr>
      <xdr:spPr>
        <a:xfrm>
          <a:off x="185611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31" name="n_2aveValue【学校施設】&#10;一人当たり面積">
          <a:extLst>
            <a:ext uri="{FF2B5EF4-FFF2-40B4-BE49-F238E27FC236}">
              <a16:creationId xmlns:a16="http://schemas.microsoft.com/office/drawing/2014/main" id="{00000000-0008-0000-0E00-000013020000}"/>
            </a:ext>
          </a:extLst>
        </xdr:cNvPr>
        <xdr:cNvSpPr txBox="1"/>
      </xdr:nvSpPr>
      <xdr:spPr>
        <a:xfrm>
          <a:off x="17776267" y="105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32" name="n_3aveValue【学校施設】&#10;一人当たり面積">
          <a:extLst>
            <a:ext uri="{FF2B5EF4-FFF2-40B4-BE49-F238E27FC236}">
              <a16:creationId xmlns:a16="http://schemas.microsoft.com/office/drawing/2014/main" id="{00000000-0008-0000-0E00-000014020000}"/>
            </a:ext>
          </a:extLst>
        </xdr:cNvPr>
        <xdr:cNvSpPr txBox="1"/>
      </xdr:nvSpPr>
      <xdr:spPr>
        <a:xfrm>
          <a:off x="17001567" y="103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33" name="n_4aveValue【学校施設】&#10;一人当たり面積">
          <a:extLst>
            <a:ext uri="{FF2B5EF4-FFF2-40B4-BE49-F238E27FC236}">
              <a16:creationId xmlns:a16="http://schemas.microsoft.com/office/drawing/2014/main" id="{00000000-0008-0000-0E00-000015020000}"/>
            </a:ext>
          </a:extLst>
        </xdr:cNvPr>
        <xdr:cNvSpPr txBox="1"/>
      </xdr:nvSpPr>
      <xdr:spPr>
        <a:xfrm>
          <a:off x="16226867" y="103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12616</xdr:rowOff>
    </xdr:from>
    <xdr:ext cx="469744" cy="259045"/>
    <xdr:sp macro="" textlink="">
      <xdr:nvSpPr>
        <xdr:cNvPr id="534" name="n_1mainValue【学校施設】&#10;一人当たり面積">
          <a:extLst>
            <a:ext uri="{FF2B5EF4-FFF2-40B4-BE49-F238E27FC236}">
              <a16:creationId xmlns:a16="http://schemas.microsoft.com/office/drawing/2014/main" id="{00000000-0008-0000-0E00-000016020000}"/>
            </a:ext>
          </a:extLst>
        </xdr:cNvPr>
        <xdr:cNvSpPr txBox="1"/>
      </xdr:nvSpPr>
      <xdr:spPr>
        <a:xfrm>
          <a:off x="18561127" y="102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19016</xdr:rowOff>
    </xdr:from>
    <xdr:ext cx="469744" cy="259045"/>
    <xdr:sp macro="" textlink="">
      <xdr:nvSpPr>
        <xdr:cNvPr id="535" name="n_2mainValue【学校施設】&#10;一人当たり面積">
          <a:extLst>
            <a:ext uri="{FF2B5EF4-FFF2-40B4-BE49-F238E27FC236}">
              <a16:creationId xmlns:a16="http://schemas.microsoft.com/office/drawing/2014/main" id="{00000000-0008-0000-0E00-000017020000}"/>
            </a:ext>
          </a:extLst>
        </xdr:cNvPr>
        <xdr:cNvSpPr txBox="1"/>
      </xdr:nvSpPr>
      <xdr:spPr>
        <a:xfrm>
          <a:off x="17776267" y="1024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a:extLst>
            <a:ext uri="{FF2B5EF4-FFF2-40B4-BE49-F238E27FC236}">
              <a16:creationId xmlns:a16="http://schemas.microsoft.com/office/drawing/2014/main" id="{00000000-0008-0000-0E00-000040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4375764" y="1683203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8" name="【公民館】&#10;有形固定資産減価償却率最小値テキスト">
          <a:extLst>
            <a:ext uri="{FF2B5EF4-FFF2-40B4-BE49-F238E27FC236}">
              <a16:creationId xmlns:a16="http://schemas.microsoft.com/office/drawing/2014/main" id="{00000000-0008-0000-0E00-000042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80" name="【公民館】&#10;有形固定資産減価償却率最大値テキスト">
          <a:extLst>
            <a:ext uri="{FF2B5EF4-FFF2-40B4-BE49-F238E27FC236}">
              <a16:creationId xmlns:a16="http://schemas.microsoft.com/office/drawing/2014/main" id="{00000000-0008-0000-0E00-000044020000}"/>
            </a:ext>
          </a:extLst>
        </xdr:cNvPr>
        <xdr:cNvSpPr txBox="1"/>
      </xdr:nvSpPr>
      <xdr:spPr>
        <a:xfrm>
          <a:off x="14414500" y="166110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4287500" y="1683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582" name="【公民館】&#10;有形固定資産減価償却率平均値テキスト">
          <a:extLst>
            <a:ext uri="{FF2B5EF4-FFF2-40B4-BE49-F238E27FC236}">
              <a16:creationId xmlns:a16="http://schemas.microsoft.com/office/drawing/2014/main" id="{00000000-0008-0000-0E00-000046020000}"/>
            </a:ext>
          </a:extLst>
        </xdr:cNvPr>
        <xdr:cNvSpPr txBox="1"/>
      </xdr:nvSpPr>
      <xdr:spPr>
        <a:xfrm>
          <a:off x="144145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4325600" y="177255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357884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2804140" y="1775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2029440" y="1776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12318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3578840" y="17842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28041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123552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854940" y="17862369"/>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6" name="n_1aveValue【公民館】&#10;有形固定資産減価償却率">
          <a:extLst>
            <a:ext uri="{FF2B5EF4-FFF2-40B4-BE49-F238E27FC236}">
              <a16:creationId xmlns:a16="http://schemas.microsoft.com/office/drawing/2014/main" id="{00000000-0008-0000-0E00-000054020000}"/>
            </a:ext>
          </a:extLst>
        </xdr:cNvPr>
        <xdr:cNvSpPr txBox="1"/>
      </xdr:nvSpPr>
      <xdr:spPr>
        <a:xfrm>
          <a:off x="134372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7" name="n_2aveValue【公民館】&#10;有形固定資産減価償却率">
          <a:extLst>
            <a:ext uri="{FF2B5EF4-FFF2-40B4-BE49-F238E27FC236}">
              <a16:creationId xmlns:a16="http://schemas.microsoft.com/office/drawing/2014/main" id="{00000000-0008-0000-0E00-000055020000}"/>
            </a:ext>
          </a:extLst>
        </xdr:cNvPr>
        <xdr:cNvSpPr txBox="1"/>
      </xdr:nvSpPr>
      <xdr:spPr>
        <a:xfrm>
          <a:off x="12675244" y="1753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8" name="n_3aveValue【公民館】&#10;有形固定資産減価償却率">
          <a:extLst>
            <a:ext uri="{FF2B5EF4-FFF2-40B4-BE49-F238E27FC236}">
              <a16:creationId xmlns:a16="http://schemas.microsoft.com/office/drawing/2014/main" id="{00000000-0008-0000-0E00-000056020000}"/>
            </a:ext>
          </a:extLst>
        </xdr:cNvPr>
        <xdr:cNvSpPr txBox="1"/>
      </xdr:nvSpPr>
      <xdr:spPr>
        <a:xfrm>
          <a:off x="11900544" y="1754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9" name="n_4aveValue【公民館】&#10;有形固定資産減価償却率">
          <a:extLst>
            <a:ext uri="{FF2B5EF4-FFF2-40B4-BE49-F238E27FC236}">
              <a16:creationId xmlns:a16="http://schemas.microsoft.com/office/drawing/2014/main" id="{00000000-0008-0000-0E00-000057020000}"/>
            </a:ext>
          </a:extLst>
        </xdr:cNvPr>
        <xdr:cNvSpPr txBox="1"/>
      </xdr:nvSpPr>
      <xdr:spPr>
        <a:xfrm>
          <a:off x="11102984" y="1747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600" name="n_1mainValue【公民館】&#10;有形固定資産減価償却率">
          <a:extLst>
            <a:ext uri="{FF2B5EF4-FFF2-40B4-BE49-F238E27FC236}">
              <a16:creationId xmlns:a16="http://schemas.microsoft.com/office/drawing/2014/main" id="{00000000-0008-0000-0E00-000058020000}"/>
            </a:ext>
          </a:extLst>
        </xdr:cNvPr>
        <xdr:cNvSpPr txBox="1"/>
      </xdr:nvSpPr>
      <xdr:spPr>
        <a:xfrm>
          <a:off x="13437244" y="1793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601" name="n_2mainValue【公民館】&#10;有形固定資産減価償却率">
          <a:extLst>
            <a:ext uri="{FF2B5EF4-FFF2-40B4-BE49-F238E27FC236}">
              <a16:creationId xmlns:a16="http://schemas.microsoft.com/office/drawing/2014/main" id="{00000000-0008-0000-0E00-000059020000}"/>
            </a:ext>
          </a:extLst>
        </xdr:cNvPr>
        <xdr:cNvSpPr txBox="1"/>
      </xdr:nvSpPr>
      <xdr:spPr>
        <a:xfrm>
          <a:off x="1267524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00000000-0008-0000-0E00-000070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9509104" y="16834104"/>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6" name="【公民館】&#10;一人当たり面積最小値テキスト">
          <a:extLst>
            <a:ext uri="{FF2B5EF4-FFF2-40B4-BE49-F238E27FC236}">
              <a16:creationId xmlns:a16="http://schemas.microsoft.com/office/drawing/2014/main" id="{00000000-0008-0000-0E00-000072020000}"/>
            </a:ext>
          </a:extLst>
        </xdr:cNvPr>
        <xdr:cNvSpPr txBox="1"/>
      </xdr:nvSpPr>
      <xdr:spPr>
        <a:xfrm>
          <a:off x="19547840" y="1824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944370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8" name="【公民館】&#10;一人当たり面積最大値テキスト">
          <a:extLst>
            <a:ext uri="{FF2B5EF4-FFF2-40B4-BE49-F238E27FC236}">
              <a16:creationId xmlns:a16="http://schemas.microsoft.com/office/drawing/2014/main" id="{00000000-0008-0000-0E00-000074020000}"/>
            </a:ext>
          </a:extLst>
        </xdr:cNvPr>
        <xdr:cNvSpPr txBox="1"/>
      </xdr:nvSpPr>
      <xdr:spPr>
        <a:xfrm>
          <a:off x="19547840" y="166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9443700" y="1683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30" name="【公民館】&#10;一人当たり面積平均値テキスト">
          <a:extLst>
            <a:ext uri="{FF2B5EF4-FFF2-40B4-BE49-F238E27FC236}">
              <a16:creationId xmlns:a16="http://schemas.microsoft.com/office/drawing/2014/main" id="{00000000-0008-0000-0E00-000076020000}"/>
            </a:ext>
          </a:extLst>
        </xdr:cNvPr>
        <xdr:cNvSpPr txBox="1"/>
      </xdr:nvSpPr>
      <xdr:spPr>
        <a:xfrm>
          <a:off x="19547840" y="17795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9458940" y="1781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8735040" y="1784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79374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7162780" y="17844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388080" y="178165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873504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793748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144780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7988280" y="1790700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44" name="n_1aveValue【公民館】&#10;一人当たり面積">
          <a:extLst>
            <a:ext uri="{FF2B5EF4-FFF2-40B4-BE49-F238E27FC236}">
              <a16:creationId xmlns:a16="http://schemas.microsoft.com/office/drawing/2014/main" id="{00000000-0008-0000-0E00-000084020000}"/>
            </a:ext>
          </a:extLst>
        </xdr:cNvPr>
        <xdr:cNvSpPr txBox="1"/>
      </xdr:nvSpPr>
      <xdr:spPr>
        <a:xfrm>
          <a:off x="1856112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645" name="n_2aveValue【公民館】&#10;一人当たり面積">
          <a:extLst>
            <a:ext uri="{FF2B5EF4-FFF2-40B4-BE49-F238E27FC236}">
              <a16:creationId xmlns:a16="http://schemas.microsoft.com/office/drawing/2014/main" id="{00000000-0008-0000-0E00-000085020000}"/>
            </a:ext>
          </a:extLst>
        </xdr:cNvPr>
        <xdr:cNvSpPr txBox="1"/>
      </xdr:nvSpPr>
      <xdr:spPr>
        <a:xfrm>
          <a:off x="177762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46" name="n_3aveValue【公民館】&#10;一人当たり面積">
          <a:extLst>
            <a:ext uri="{FF2B5EF4-FFF2-40B4-BE49-F238E27FC236}">
              <a16:creationId xmlns:a16="http://schemas.microsoft.com/office/drawing/2014/main" id="{00000000-0008-0000-0E00-000086020000}"/>
            </a:ext>
          </a:extLst>
        </xdr:cNvPr>
        <xdr:cNvSpPr txBox="1"/>
      </xdr:nvSpPr>
      <xdr:spPr>
        <a:xfrm>
          <a:off x="17001567"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47" name="n_4aveValue【公民館】&#10;一人当たり面積">
          <a:extLst>
            <a:ext uri="{FF2B5EF4-FFF2-40B4-BE49-F238E27FC236}">
              <a16:creationId xmlns:a16="http://schemas.microsoft.com/office/drawing/2014/main" id="{00000000-0008-0000-0E00-000087020000}"/>
            </a:ext>
          </a:extLst>
        </xdr:cNvPr>
        <xdr:cNvSpPr txBox="1"/>
      </xdr:nvSpPr>
      <xdr:spPr>
        <a:xfrm>
          <a:off x="16226867" y="175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48" name="n_1mainValue【公民館】&#10;一人当たり面積">
          <a:extLst>
            <a:ext uri="{FF2B5EF4-FFF2-40B4-BE49-F238E27FC236}">
              <a16:creationId xmlns:a16="http://schemas.microsoft.com/office/drawing/2014/main" id="{00000000-0008-0000-0E00-000088020000}"/>
            </a:ext>
          </a:extLst>
        </xdr:cNvPr>
        <xdr:cNvSpPr txBox="1"/>
      </xdr:nvSpPr>
      <xdr:spPr>
        <a:xfrm>
          <a:off x="1856112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649" name="n_2mainValue【公民館】&#10;一人当たり面積">
          <a:extLst>
            <a:ext uri="{FF2B5EF4-FFF2-40B4-BE49-F238E27FC236}">
              <a16:creationId xmlns:a16="http://schemas.microsoft.com/office/drawing/2014/main" id="{00000000-0008-0000-0E00-000089020000}"/>
            </a:ext>
          </a:extLst>
        </xdr:cNvPr>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Ｒ元年度固定資産台帳整備中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086225"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12496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02082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124960" y="1019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03606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65200" y="10286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48804</xdr:rowOff>
    </xdr:from>
    <xdr:to>
      <xdr:col>20</xdr:col>
      <xdr:colOff>38100</xdr:colOff>
      <xdr:row>63</xdr:row>
      <xdr:rowOff>150404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312160" y="10610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171269</xdr:rowOff>
    </xdr:from>
    <xdr:to>
      <xdr:col>15</xdr:col>
      <xdr:colOff>101600</xdr:colOff>
      <xdr:row>63</xdr:row>
      <xdr:rowOff>101419</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514600" y="10564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50619</xdr:rowOff>
    </xdr:from>
    <xdr:to>
      <xdr:col>19</xdr:col>
      <xdr:colOff>177800</xdr:colOff>
      <xdr:row>63</xdr:row>
      <xdr:rowOff>99604</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2565400" y="10611939"/>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3" name="n_1aveValue【体育館・プール】&#10;有形固定資産減価償却率">
          <a:extLst>
            <a:ext uri="{FF2B5EF4-FFF2-40B4-BE49-F238E27FC236}">
              <a16:creationId xmlns:a16="http://schemas.microsoft.com/office/drawing/2014/main" id="{00000000-0008-0000-0F00-00005D000000}"/>
            </a:ext>
          </a:extLst>
        </xdr:cNvPr>
        <xdr:cNvSpPr txBox="1"/>
      </xdr:nvSpPr>
      <xdr:spPr>
        <a:xfrm>
          <a:off x="3170564" y="998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4" name="n_2ave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23857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5" name="n_3ave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16110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96" name="n_4ave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83630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141531</xdr:rowOff>
    </xdr:from>
    <xdr:ext cx="405111" cy="259045"/>
    <xdr:sp macro="" textlink="">
      <xdr:nvSpPr>
        <xdr:cNvPr id="97" name="n_1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17056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92546</xdr:rowOff>
    </xdr:from>
    <xdr:ext cx="405111" cy="259045"/>
    <xdr:sp macro="" textlink="">
      <xdr:nvSpPr>
        <xdr:cNvPr id="98" name="n_2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385704" y="1065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F00-00007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219565" y="9460421"/>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F00-000077000000}"/>
            </a:ext>
          </a:extLst>
        </xdr:cNvPr>
        <xdr:cNvSpPr txBox="1"/>
      </xdr:nvSpPr>
      <xdr:spPr>
        <a:xfrm>
          <a:off x="9258300" y="10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9154160" y="10581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F00-000079000000}"/>
            </a:ext>
          </a:extLst>
        </xdr:cNvPr>
        <xdr:cNvSpPr txBox="1"/>
      </xdr:nvSpPr>
      <xdr:spPr>
        <a:xfrm>
          <a:off x="9258300" y="92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9154160" y="9460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F00-00007B000000}"/>
            </a:ext>
          </a:extLst>
        </xdr:cNvPr>
        <xdr:cNvSpPr txBox="1"/>
      </xdr:nvSpPr>
      <xdr:spPr>
        <a:xfrm>
          <a:off x="9258300" y="1013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1922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445500" y="10145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670800" y="10180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873240" y="10212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098540" y="1020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118935</xdr:rowOff>
    </xdr:from>
    <xdr:to>
      <xdr:col>50</xdr:col>
      <xdr:colOff>165100</xdr:colOff>
      <xdr:row>56</xdr:row>
      <xdr:rowOff>49085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445500" y="9339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145224</xdr:rowOff>
    </xdr:from>
    <xdr:to>
      <xdr:col>46</xdr:col>
      <xdr:colOff>38100</xdr:colOff>
      <xdr:row>56</xdr:row>
      <xdr:rowOff>75374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9365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169735</xdr:rowOff>
    </xdr:from>
    <xdr:to>
      <xdr:col>50</xdr:col>
      <xdr:colOff>114300</xdr:colOff>
      <xdr:row>56</xdr:row>
      <xdr:rowOff>24574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713980" y="9389935"/>
          <a:ext cx="78232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37" name="n_1aveValue【体育館・プール】&#10;一人当たり面積">
          <a:extLst>
            <a:ext uri="{FF2B5EF4-FFF2-40B4-BE49-F238E27FC236}">
              <a16:creationId xmlns:a16="http://schemas.microsoft.com/office/drawing/2014/main" id="{00000000-0008-0000-0F00-000089000000}"/>
            </a:ext>
          </a:extLst>
        </xdr:cNvPr>
        <xdr:cNvSpPr txBox="1"/>
      </xdr:nvSpPr>
      <xdr:spPr>
        <a:xfrm>
          <a:off x="8271587" y="1023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38" name="n_2aveValue【体育館・プール】&#10;一人当たり面積">
          <a:extLst>
            <a:ext uri="{FF2B5EF4-FFF2-40B4-BE49-F238E27FC236}">
              <a16:creationId xmlns:a16="http://schemas.microsoft.com/office/drawing/2014/main" id="{00000000-0008-0000-0F00-00008A000000}"/>
            </a:ext>
          </a:extLst>
        </xdr:cNvPr>
        <xdr:cNvSpPr txBox="1"/>
      </xdr:nvSpPr>
      <xdr:spPr>
        <a:xfrm>
          <a:off x="7509587" y="1026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39" name="n_3aveValue【体育館・プール】&#10;一人当たり面積">
          <a:extLst>
            <a:ext uri="{FF2B5EF4-FFF2-40B4-BE49-F238E27FC236}">
              <a16:creationId xmlns:a16="http://schemas.microsoft.com/office/drawing/2014/main" id="{00000000-0008-0000-0F00-00008B000000}"/>
            </a:ext>
          </a:extLst>
        </xdr:cNvPr>
        <xdr:cNvSpPr txBox="1"/>
      </xdr:nvSpPr>
      <xdr:spPr>
        <a:xfrm>
          <a:off x="6712027" y="999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40" name="n_4aveValue【体育館・プール】&#10;一人当たり面積">
          <a:extLst>
            <a:ext uri="{FF2B5EF4-FFF2-40B4-BE49-F238E27FC236}">
              <a16:creationId xmlns:a16="http://schemas.microsoft.com/office/drawing/2014/main" id="{00000000-0008-0000-0F00-00008C000000}"/>
            </a:ext>
          </a:extLst>
        </xdr:cNvPr>
        <xdr:cNvSpPr txBox="1"/>
      </xdr:nvSpPr>
      <xdr:spPr>
        <a:xfrm>
          <a:off x="5937327" y="99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65612</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F00-00008D000000}"/>
            </a:ext>
          </a:extLst>
        </xdr:cNvPr>
        <xdr:cNvSpPr txBox="1"/>
      </xdr:nvSpPr>
      <xdr:spPr>
        <a:xfrm>
          <a:off x="8271587" y="911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91901</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F00-00008E000000}"/>
            </a:ext>
          </a:extLst>
        </xdr:cNvPr>
        <xdr:cNvSpPr txBox="1"/>
      </xdr:nvSpPr>
      <xdr:spPr>
        <a:xfrm>
          <a:off x="7509587" y="91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5" name="【保健センター・保健所】&#10;有形固定資産減価償却率グラフ枠">
          <a:extLst>
            <a:ext uri="{FF2B5EF4-FFF2-40B4-BE49-F238E27FC236}">
              <a16:creationId xmlns:a16="http://schemas.microsoft.com/office/drawing/2014/main" id="{00000000-0008-0000-0F00-0000D700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17" name="【保健センター・保健所】&#10;有形固定資産減価償却率最小値テキスト">
          <a:extLst>
            <a:ext uri="{FF2B5EF4-FFF2-40B4-BE49-F238E27FC236}">
              <a16:creationId xmlns:a16="http://schemas.microsoft.com/office/drawing/2014/main" id="{00000000-0008-0000-0F00-0000D900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219" name="【保健センター・保健所】&#10;有形固定資産減価償却率最大値テキスト">
          <a:extLst>
            <a:ext uri="{FF2B5EF4-FFF2-40B4-BE49-F238E27FC236}">
              <a16:creationId xmlns:a16="http://schemas.microsoft.com/office/drawing/2014/main" id="{00000000-0008-0000-0F00-0000DB000000}"/>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221" name="【保健センター・保健所】&#10;有形固定資産減価償却率平均値テキスト">
          <a:extLst>
            <a:ext uri="{FF2B5EF4-FFF2-40B4-BE49-F238E27FC236}">
              <a16:creationId xmlns:a16="http://schemas.microsoft.com/office/drawing/2014/main" id="{00000000-0008-0000-0F00-0000DD000000}"/>
            </a:ext>
          </a:extLst>
        </xdr:cNvPr>
        <xdr:cNvSpPr txBox="1"/>
      </xdr:nvSpPr>
      <xdr:spPr>
        <a:xfrm>
          <a:off x="14414500" y="9949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4325600" y="99705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1280414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357884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2804140" y="10330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2854940" y="10381162"/>
          <a:ext cx="7747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235" name="n_1aveValue【保健センター・保健所】&#10;有形固定資産減価償却率">
          <a:extLst>
            <a:ext uri="{FF2B5EF4-FFF2-40B4-BE49-F238E27FC236}">
              <a16:creationId xmlns:a16="http://schemas.microsoft.com/office/drawing/2014/main" id="{00000000-0008-0000-0F00-0000EB000000}"/>
            </a:ext>
          </a:extLst>
        </xdr:cNvPr>
        <xdr:cNvSpPr txBox="1"/>
      </xdr:nvSpPr>
      <xdr:spPr>
        <a:xfrm>
          <a:off x="13437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236" name="n_2aveValue【保健センター・保健所】&#10;有形固定資産減価償却率">
          <a:extLst>
            <a:ext uri="{FF2B5EF4-FFF2-40B4-BE49-F238E27FC236}">
              <a16:creationId xmlns:a16="http://schemas.microsoft.com/office/drawing/2014/main" id="{00000000-0008-0000-0F00-0000EC000000}"/>
            </a:ext>
          </a:extLst>
        </xdr:cNvPr>
        <xdr:cNvSpPr txBox="1"/>
      </xdr:nvSpPr>
      <xdr:spPr>
        <a:xfrm>
          <a:off x="126752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237" name="n_3aveValue【保健センター・保健所】&#10;有形固定資産減価償却率">
          <a:extLst>
            <a:ext uri="{FF2B5EF4-FFF2-40B4-BE49-F238E27FC236}">
              <a16:creationId xmlns:a16="http://schemas.microsoft.com/office/drawing/2014/main" id="{00000000-0008-0000-0F00-0000ED000000}"/>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238" name="n_4aveValue【保健センター・保健所】&#10;有形固定資産減価償却率">
          <a:extLst>
            <a:ext uri="{FF2B5EF4-FFF2-40B4-BE49-F238E27FC236}">
              <a16:creationId xmlns:a16="http://schemas.microsoft.com/office/drawing/2014/main" id="{00000000-0008-0000-0F00-0000EE000000}"/>
            </a:ext>
          </a:extLst>
        </xdr:cNvPr>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239" name="n_1mainValue【保健センター・保健所】&#10;有形固定資産減価償却率">
          <a:extLst>
            <a:ext uri="{FF2B5EF4-FFF2-40B4-BE49-F238E27FC236}">
              <a16:creationId xmlns:a16="http://schemas.microsoft.com/office/drawing/2014/main" id="{00000000-0008-0000-0F00-0000EF000000}"/>
            </a:ext>
          </a:extLst>
        </xdr:cNvPr>
        <xdr:cNvSpPr txBox="1"/>
      </xdr:nvSpPr>
      <xdr:spPr>
        <a:xfrm>
          <a:off x="1343724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240" name="n_2mainValue【保健センター・保健所】&#10;有形固定資産減価償却率">
          <a:extLst>
            <a:ext uri="{FF2B5EF4-FFF2-40B4-BE49-F238E27FC236}">
              <a16:creationId xmlns:a16="http://schemas.microsoft.com/office/drawing/2014/main" id="{00000000-0008-0000-0F00-0000F0000000}"/>
            </a:ext>
          </a:extLst>
        </xdr:cNvPr>
        <xdr:cNvSpPr txBox="1"/>
      </xdr:nvSpPr>
      <xdr:spPr>
        <a:xfrm>
          <a:off x="1267524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1" name="【保健センター・保健所】&#10;一人当たり面積グラフ枠">
          <a:extLst>
            <a:ext uri="{FF2B5EF4-FFF2-40B4-BE49-F238E27FC236}">
              <a16:creationId xmlns:a16="http://schemas.microsoft.com/office/drawing/2014/main" id="{00000000-0008-0000-0F00-000005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19509104" y="9486138"/>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263" name="【保健センター・保健所】&#10;一人当たり面積最小値テキスト">
          <a:extLst>
            <a:ext uri="{FF2B5EF4-FFF2-40B4-BE49-F238E27FC236}">
              <a16:creationId xmlns:a16="http://schemas.microsoft.com/office/drawing/2014/main" id="{00000000-0008-0000-0F00-000007010000}"/>
            </a:ext>
          </a:extLst>
        </xdr:cNvPr>
        <xdr:cNvSpPr txBox="1"/>
      </xdr:nvSpPr>
      <xdr:spPr>
        <a:xfrm>
          <a:off x="1954784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9443700" y="1062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265" name="【保健センター・保健所】&#10;一人当たり面積最大値テキスト">
          <a:extLst>
            <a:ext uri="{FF2B5EF4-FFF2-40B4-BE49-F238E27FC236}">
              <a16:creationId xmlns:a16="http://schemas.microsoft.com/office/drawing/2014/main" id="{00000000-0008-0000-0F00-000009010000}"/>
            </a:ext>
          </a:extLst>
        </xdr:cNvPr>
        <xdr:cNvSpPr txBox="1"/>
      </xdr:nvSpPr>
      <xdr:spPr>
        <a:xfrm>
          <a:off x="19547840" y="926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19443700" y="9486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267" name="【保健センター・保健所】&#10;一人当たり面積平均値テキスト">
          <a:extLst>
            <a:ext uri="{FF2B5EF4-FFF2-40B4-BE49-F238E27FC236}">
              <a16:creationId xmlns:a16="http://schemas.microsoft.com/office/drawing/2014/main" id="{00000000-0008-0000-0F00-00000B010000}"/>
            </a:ext>
          </a:extLst>
        </xdr:cNvPr>
        <xdr:cNvSpPr txBox="1"/>
      </xdr:nvSpPr>
      <xdr:spPr>
        <a:xfrm>
          <a:off x="19547840" y="1022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194589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18735040" y="1024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1793748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17162780" y="1028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6388080" y="102575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18735040" y="10484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95504</xdr:rowOff>
    </xdr:from>
    <xdr:to>
      <xdr:col>107</xdr:col>
      <xdr:colOff>101600</xdr:colOff>
      <xdr:row>63</xdr:row>
      <xdr:rowOff>25654</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17937480" y="10489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146304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17988280" y="1053541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281" name="n_1aveValue【保健センター・保健所】&#10;一人当たり面積">
          <a:extLst>
            <a:ext uri="{FF2B5EF4-FFF2-40B4-BE49-F238E27FC236}">
              <a16:creationId xmlns:a16="http://schemas.microsoft.com/office/drawing/2014/main" id="{00000000-0008-0000-0F00-000019010000}"/>
            </a:ext>
          </a:extLst>
        </xdr:cNvPr>
        <xdr:cNvSpPr txBox="1"/>
      </xdr:nvSpPr>
      <xdr:spPr>
        <a:xfrm>
          <a:off x="185611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282" name="n_2aveValue【保健センター・保健所】&#10;一人当たり面積">
          <a:extLst>
            <a:ext uri="{FF2B5EF4-FFF2-40B4-BE49-F238E27FC236}">
              <a16:creationId xmlns:a16="http://schemas.microsoft.com/office/drawing/2014/main" id="{00000000-0008-0000-0F00-00001A010000}"/>
            </a:ext>
          </a:extLst>
        </xdr:cNvPr>
        <xdr:cNvSpPr txBox="1"/>
      </xdr:nvSpPr>
      <xdr:spPr>
        <a:xfrm>
          <a:off x="177762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283" name="n_3aveValue【保健センター・保健所】&#10;一人当たり面積">
          <a:extLst>
            <a:ext uri="{FF2B5EF4-FFF2-40B4-BE49-F238E27FC236}">
              <a16:creationId xmlns:a16="http://schemas.microsoft.com/office/drawing/2014/main" id="{00000000-0008-0000-0F00-00001B010000}"/>
            </a:ext>
          </a:extLst>
        </xdr:cNvPr>
        <xdr:cNvSpPr txBox="1"/>
      </xdr:nvSpPr>
      <xdr:spPr>
        <a:xfrm>
          <a:off x="1700156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284" name="n_4aveValue【保健センター・保健所】&#10;一人当たり面積">
          <a:extLst>
            <a:ext uri="{FF2B5EF4-FFF2-40B4-BE49-F238E27FC236}">
              <a16:creationId xmlns:a16="http://schemas.microsoft.com/office/drawing/2014/main" id="{00000000-0008-0000-0F00-00001C010000}"/>
            </a:ext>
          </a:extLst>
        </xdr:cNvPr>
        <xdr:cNvSpPr txBox="1"/>
      </xdr:nvSpPr>
      <xdr:spPr>
        <a:xfrm>
          <a:off x="1622686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285" name="n_1mainValue【保健センター・保健所】&#10;一人当たり面積">
          <a:extLst>
            <a:ext uri="{FF2B5EF4-FFF2-40B4-BE49-F238E27FC236}">
              <a16:creationId xmlns:a16="http://schemas.microsoft.com/office/drawing/2014/main" id="{00000000-0008-0000-0F00-00001D010000}"/>
            </a:ext>
          </a:extLst>
        </xdr:cNvPr>
        <xdr:cNvSpPr txBox="1"/>
      </xdr:nvSpPr>
      <xdr:spPr>
        <a:xfrm>
          <a:off x="185611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286" name="n_2mainValue【保健センター・保健所】&#10;一人当たり面積">
          <a:extLst>
            <a:ext uri="{FF2B5EF4-FFF2-40B4-BE49-F238E27FC236}">
              <a16:creationId xmlns:a16="http://schemas.microsoft.com/office/drawing/2014/main" id="{00000000-0008-0000-0F00-00001E010000}"/>
            </a:ext>
          </a:extLst>
        </xdr:cNvPr>
        <xdr:cNvSpPr txBox="1"/>
      </xdr:nvSpPr>
      <xdr:spPr>
        <a:xfrm>
          <a:off x="1777626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a:extLst>
            <a:ext uri="{FF2B5EF4-FFF2-40B4-BE49-F238E27FC236}">
              <a16:creationId xmlns:a16="http://schemas.microsoft.com/office/drawing/2014/main" id="{00000000-0008-0000-0F00-000036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4375764" y="129463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12" name="【消防施設】&#10;有形固定資産減価償却率最小値テキスト">
          <a:extLst>
            <a:ext uri="{FF2B5EF4-FFF2-40B4-BE49-F238E27FC236}">
              <a16:creationId xmlns:a16="http://schemas.microsoft.com/office/drawing/2014/main" id="{00000000-0008-0000-0F00-00003801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14" name="【消防施設】&#10;有形固定資産減価償却率最大値テキスト">
          <a:extLst>
            <a:ext uri="{FF2B5EF4-FFF2-40B4-BE49-F238E27FC236}">
              <a16:creationId xmlns:a16="http://schemas.microsoft.com/office/drawing/2014/main" id="{00000000-0008-0000-0F00-00003A010000}"/>
            </a:ext>
          </a:extLst>
        </xdr:cNvPr>
        <xdr:cNvSpPr txBox="1"/>
      </xdr:nvSpPr>
      <xdr:spPr>
        <a:xfrm>
          <a:off x="14414500" y="127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42875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316" name="【消防施設】&#10;有形固定資産減価償却率平均値テキスト">
          <a:extLst>
            <a:ext uri="{FF2B5EF4-FFF2-40B4-BE49-F238E27FC236}">
              <a16:creationId xmlns:a16="http://schemas.microsoft.com/office/drawing/2014/main" id="{00000000-0008-0000-0F00-00003C010000}"/>
            </a:ext>
          </a:extLst>
        </xdr:cNvPr>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357884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280414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20294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1231880" y="13722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xdr:rowOff>
    </xdr:from>
    <xdr:to>
      <xdr:col>81</xdr:col>
      <xdr:colOff>101600</xdr:colOff>
      <xdr:row>85</xdr:row>
      <xdr:rowOff>109855</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357884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154939</xdr:rowOff>
    </xdr:from>
    <xdr:to>
      <xdr:col>76</xdr:col>
      <xdr:colOff>165100</xdr:colOff>
      <xdr:row>85</xdr:row>
      <xdr:rowOff>85089</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280414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59055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854940" y="14283689"/>
          <a:ext cx="7747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330" name="n_1aveValue【消防施設】&#10;有形固定資産減価償却率">
          <a:extLst>
            <a:ext uri="{FF2B5EF4-FFF2-40B4-BE49-F238E27FC236}">
              <a16:creationId xmlns:a16="http://schemas.microsoft.com/office/drawing/2014/main" id="{00000000-0008-0000-0F00-00004A010000}"/>
            </a:ext>
          </a:extLst>
        </xdr:cNvPr>
        <xdr:cNvSpPr txBox="1"/>
      </xdr:nvSpPr>
      <xdr:spPr>
        <a:xfrm>
          <a:off x="134372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31" name="n_2aveValue【消防施設】&#10;有形固定資産減価償却率">
          <a:extLst>
            <a:ext uri="{FF2B5EF4-FFF2-40B4-BE49-F238E27FC236}">
              <a16:creationId xmlns:a16="http://schemas.microsoft.com/office/drawing/2014/main" id="{00000000-0008-0000-0F00-00004B010000}"/>
            </a:ext>
          </a:extLst>
        </xdr:cNvPr>
        <xdr:cNvSpPr txBox="1"/>
      </xdr:nvSpPr>
      <xdr:spPr>
        <a:xfrm>
          <a:off x="1267524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32" name="n_3aveValue【消防施設】&#10;有形固定資産減価償却率">
          <a:extLst>
            <a:ext uri="{FF2B5EF4-FFF2-40B4-BE49-F238E27FC236}">
              <a16:creationId xmlns:a16="http://schemas.microsoft.com/office/drawing/2014/main" id="{00000000-0008-0000-0F00-00004C010000}"/>
            </a:ext>
          </a:extLst>
        </xdr:cNvPr>
        <xdr:cNvSpPr txBox="1"/>
      </xdr:nvSpPr>
      <xdr:spPr>
        <a:xfrm>
          <a:off x="119005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333" name="n_4aveValue【消防施設】&#10;有形固定資産減価償却率">
          <a:extLst>
            <a:ext uri="{FF2B5EF4-FFF2-40B4-BE49-F238E27FC236}">
              <a16:creationId xmlns:a16="http://schemas.microsoft.com/office/drawing/2014/main" id="{00000000-0008-0000-0F00-00004D010000}"/>
            </a:ext>
          </a:extLst>
        </xdr:cNvPr>
        <xdr:cNvSpPr txBox="1"/>
      </xdr:nvSpPr>
      <xdr:spPr>
        <a:xfrm>
          <a:off x="1110298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100982</xdr:rowOff>
    </xdr:from>
    <xdr:ext cx="405111" cy="259045"/>
    <xdr:sp macro="" textlink="">
      <xdr:nvSpPr>
        <xdr:cNvPr id="334" name="n_1mainValue【消防施設】&#10;有形固定資産減価償却率">
          <a:extLst>
            <a:ext uri="{FF2B5EF4-FFF2-40B4-BE49-F238E27FC236}">
              <a16:creationId xmlns:a16="http://schemas.microsoft.com/office/drawing/2014/main" id="{00000000-0008-0000-0F00-00004E010000}"/>
            </a:ext>
          </a:extLst>
        </xdr:cNvPr>
        <xdr:cNvSpPr txBox="1"/>
      </xdr:nvSpPr>
      <xdr:spPr>
        <a:xfrm>
          <a:off x="134372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335" name="n_2mainValue【消防施設】&#10;有形固定資産減価償却率">
          <a:extLst>
            <a:ext uri="{FF2B5EF4-FFF2-40B4-BE49-F238E27FC236}">
              <a16:creationId xmlns:a16="http://schemas.microsoft.com/office/drawing/2014/main" id="{00000000-0008-0000-0F00-00004F010000}"/>
            </a:ext>
          </a:extLst>
        </xdr:cNvPr>
        <xdr:cNvSpPr txBox="1"/>
      </xdr:nvSpPr>
      <xdr:spPr>
        <a:xfrm>
          <a:off x="126752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8" name="【庁舎】&#10;有形固定資産減価償却率グラフ枠">
          <a:extLst>
            <a:ext uri="{FF2B5EF4-FFF2-40B4-BE49-F238E27FC236}">
              <a16:creationId xmlns:a16="http://schemas.microsoft.com/office/drawing/2014/main" id="{00000000-0008-0000-0F00-000070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70" name="【庁舎】&#10;有形固定資産減価償却率最小値テキスト">
          <a:extLst>
            <a:ext uri="{FF2B5EF4-FFF2-40B4-BE49-F238E27FC236}">
              <a16:creationId xmlns:a16="http://schemas.microsoft.com/office/drawing/2014/main" id="{00000000-0008-0000-0F00-00007201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2" name="【庁舎】&#10;有形固定資産減価償却率最大値テキスト">
          <a:extLst>
            <a:ext uri="{FF2B5EF4-FFF2-40B4-BE49-F238E27FC236}">
              <a16:creationId xmlns:a16="http://schemas.microsoft.com/office/drawing/2014/main" id="{00000000-0008-0000-0F00-00007401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374" name="【庁舎】&#10;有形固定資産減価償却率平均値テキスト">
          <a:extLst>
            <a:ext uri="{FF2B5EF4-FFF2-40B4-BE49-F238E27FC236}">
              <a16:creationId xmlns:a16="http://schemas.microsoft.com/office/drawing/2014/main" id="{00000000-0008-0000-0F00-000076010000}"/>
            </a:ext>
          </a:extLst>
        </xdr:cNvPr>
        <xdr:cNvSpPr txBox="1"/>
      </xdr:nvSpPr>
      <xdr:spPr>
        <a:xfrm>
          <a:off x="14414500" y="17577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4325600" y="175987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35788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28041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2029440" y="1759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123188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13578840" y="178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1280414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103958</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854940" y="17842774"/>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388" name="n_1aveValue【庁舎】&#10;有形固定資産減価償却率">
          <a:extLst>
            <a:ext uri="{FF2B5EF4-FFF2-40B4-BE49-F238E27FC236}">
              <a16:creationId xmlns:a16="http://schemas.microsoft.com/office/drawing/2014/main" id="{00000000-0008-0000-0F00-000084010000}"/>
            </a:ext>
          </a:extLst>
        </xdr:cNvPr>
        <xdr:cNvSpPr txBox="1"/>
      </xdr:nvSpPr>
      <xdr:spPr>
        <a:xfrm>
          <a:off x="1343724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389" name="n_2aveValue【庁舎】&#10;有形固定資産減価償却率">
          <a:extLst>
            <a:ext uri="{FF2B5EF4-FFF2-40B4-BE49-F238E27FC236}">
              <a16:creationId xmlns:a16="http://schemas.microsoft.com/office/drawing/2014/main" id="{00000000-0008-0000-0F00-000085010000}"/>
            </a:ext>
          </a:extLst>
        </xdr:cNvPr>
        <xdr:cNvSpPr txBox="1"/>
      </xdr:nvSpPr>
      <xdr:spPr>
        <a:xfrm>
          <a:off x="12675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390" name="n_3aveValue【庁舎】&#10;有形固定資産減価償却率">
          <a:extLst>
            <a:ext uri="{FF2B5EF4-FFF2-40B4-BE49-F238E27FC236}">
              <a16:creationId xmlns:a16="http://schemas.microsoft.com/office/drawing/2014/main" id="{00000000-0008-0000-0F00-000086010000}"/>
            </a:ext>
          </a:extLst>
        </xdr:cNvPr>
        <xdr:cNvSpPr txBox="1"/>
      </xdr:nvSpPr>
      <xdr:spPr>
        <a:xfrm>
          <a:off x="1190054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391" name="n_4aveValue【庁舎】&#10;有形固定資産減価償却率">
          <a:extLst>
            <a:ext uri="{FF2B5EF4-FFF2-40B4-BE49-F238E27FC236}">
              <a16:creationId xmlns:a16="http://schemas.microsoft.com/office/drawing/2014/main" id="{00000000-0008-0000-0F00-000087010000}"/>
            </a:ext>
          </a:extLst>
        </xdr:cNvPr>
        <xdr:cNvSpPr txBox="1"/>
      </xdr:nvSpPr>
      <xdr:spPr>
        <a:xfrm>
          <a:off x="1110298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392" name="n_1mainValue【庁舎】&#10;有形固定資産減価償却率">
          <a:extLst>
            <a:ext uri="{FF2B5EF4-FFF2-40B4-BE49-F238E27FC236}">
              <a16:creationId xmlns:a16="http://schemas.microsoft.com/office/drawing/2014/main" id="{00000000-0008-0000-0F00-000088010000}"/>
            </a:ext>
          </a:extLst>
        </xdr:cNvPr>
        <xdr:cNvSpPr txBox="1"/>
      </xdr:nvSpPr>
      <xdr:spPr>
        <a:xfrm>
          <a:off x="13437244" y="1791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393" name="n_2mainValue【庁舎】&#10;有形固定資産減価償却率">
          <a:extLst>
            <a:ext uri="{FF2B5EF4-FFF2-40B4-BE49-F238E27FC236}">
              <a16:creationId xmlns:a16="http://schemas.microsoft.com/office/drawing/2014/main" id="{00000000-0008-0000-0F00-000089010000}"/>
            </a:ext>
          </a:extLst>
        </xdr:cNvPr>
        <xdr:cNvSpPr txBox="1"/>
      </xdr:nvSpPr>
      <xdr:spPr>
        <a:xfrm>
          <a:off x="126752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8" name="【庁舎】&#10;一人当たり面積グラフ枠">
          <a:extLst>
            <a:ext uri="{FF2B5EF4-FFF2-40B4-BE49-F238E27FC236}">
              <a16:creationId xmlns:a16="http://schemas.microsoft.com/office/drawing/2014/main" id="{00000000-0008-0000-0F00-0000A201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9509104" y="16817339"/>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420" name="【庁舎】&#10;一人当たり面積最小値テキスト">
          <a:extLst>
            <a:ext uri="{FF2B5EF4-FFF2-40B4-BE49-F238E27FC236}">
              <a16:creationId xmlns:a16="http://schemas.microsoft.com/office/drawing/2014/main" id="{00000000-0008-0000-0F00-0000A4010000}"/>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422" name="【庁舎】&#10;一人当たり面積最大値テキスト">
          <a:extLst>
            <a:ext uri="{FF2B5EF4-FFF2-40B4-BE49-F238E27FC236}">
              <a16:creationId xmlns:a16="http://schemas.microsoft.com/office/drawing/2014/main" id="{00000000-0008-0000-0F00-0000A6010000}"/>
            </a:ext>
          </a:extLst>
        </xdr:cNvPr>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424" name="【庁舎】&#10;一人当たり面積平均値テキスト">
          <a:extLst>
            <a:ext uri="{FF2B5EF4-FFF2-40B4-BE49-F238E27FC236}">
              <a16:creationId xmlns:a16="http://schemas.microsoft.com/office/drawing/2014/main" id="{00000000-0008-0000-0F00-0000A8010000}"/>
            </a:ext>
          </a:extLst>
        </xdr:cNvPr>
        <xdr:cNvSpPr txBox="1"/>
      </xdr:nvSpPr>
      <xdr:spPr>
        <a:xfrm>
          <a:off x="19547840" y="1812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9458940" y="1814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8735040" y="18144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7937480" y="1814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7162780" y="181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388080" y="18155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78141</xdr:rowOff>
    </xdr:from>
    <xdr:to>
      <xdr:col>112</xdr:col>
      <xdr:colOff>38100</xdr:colOff>
      <xdr:row>109</xdr:row>
      <xdr:rowOff>8291</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8735040" y="18183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79773</xdr:rowOff>
    </xdr:from>
    <xdr:to>
      <xdr:col>107</xdr:col>
      <xdr:colOff>101600</xdr:colOff>
      <xdr:row>109</xdr:row>
      <xdr:rowOff>9923</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7937480" y="18184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128941</xdr:rowOff>
    </xdr:from>
    <xdr:to>
      <xdr:col>111</xdr:col>
      <xdr:colOff>177800</xdr:colOff>
      <xdr:row>108</xdr:row>
      <xdr:rowOff>130573</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7988280" y="18234061"/>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438" name="n_1aveValue【庁舎】&#10;一人当たり面積">
          <a:extLst>
            <a:ext uri="{FF2B5EF4-FFF2-40B4-BE49-F238E27FC236}">
              <a16:creationId xmlns:a16="http://schemas.microsoft.com/office/drawing/2014/main" id="{00000000-0008-0000-0F00-0000B6010000}"/>
            </a:ext>
          </a:extLst>
        </xdr:cNvPr>
        <xdr:cNvSpPr txBox="1"/>
      </xdr:nvSpPr>
      <xdr:spPr>
        <a:xfrm>
          <a:off x="18561127" y="179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439" name="n_2aveValue【庁舎】&#10;一人当たり面積">
          <a:extLst>
            <a:ext uri="{FF2B5EF4-FFF2-40B4-BE49-F238E27FC236}">
              <a16:creationId xmlns:a16="http://schemas.microsoft.com/office/drawing/2014/main" id="{00000000-0008-0000-0F00-0000B7010000}"/>
            </a:ext>
          </a:extLst>
        </xdr:cNvPr>
        <xdr:cNvSpPr txBox="1"/>
      </xdr:nvSpPr>
      <xdr:spPr>
        <a:xfrm>
          <a:off x="17776267" y="179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440" name="n_3aveValue【庁舎】&#10;一人当たり面積">
          <a:extLst>
            <a:ext uri="{FF2B5EF4-FFF2-40B4-BE49-F238E27FC236}">
              <a16:creationId xmlns:a16="http://schemas.microsoft.com/office/drawing/2014/main" id="{00000000-0008-0000-0F00-0000B8010000}"/>
            </a:ext>
          </a:extLst>
        </xdr:cNvPr>
        <xdr:cNvSpPr txBox="1"/>
      </xdr:nvSpPr>
      <xdr:spPr>
        <a:xfrm>
          <a:off x="17001567" y="179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441" name="n_4aveValue【庁舎】&#10;一人当たり面積">
          <a:extLst>
            <a:ext uri="{FF2B5EF4-FFF2-40B4-BE49-F238E27FC236}">
              <a16:creationId xmlns:a16="http://schemas.microsoft.com/office/drawing/2014/main" id="{00000000-0008-0000-0F00-0000B9010000}"/>
            </a:ext>
          </a:extLst>
        </xdr:cNvPr>
        <xdr:cNvSpPr txBox="1"/>
      </xdr:nvSpPr>
      <xdr:spPr>
        <a:xfrm>
          <a:off x="16226867" y="179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170868</xdr:rowOff>
    </xdr:from>
    <xdr:ext cx="469744" cy="259045"/>
    <xdr:sp macro="" textlink="">
      <xdr:nvSpPr>
        <xdr:cNvPr id="442" name="n_1mainValue【庁舎】&#10;一人当たり面積">
          <a:extLst>
            <a:ext uri="{FF2B5EF4-FFF2-40B4-BE49-F238E27FC236}">
              <a16:creationId xmlns:a16="http://schemas.microsoft.com/office/drawing/2014/main" id="{00000000-0008-0000-0F00-0000BA010000}"/>
            </a:ext>
          </a:extLst>
        </xdr:cNvPr>
        <xdr:cNvSpPr txBox="1"/>
      </xdr:nvSpPr>
      <xdr:spPr>
        <a:xfrm>
          <a:off x="18561127" y="182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1050</xdr:rowOff>
    </xdr:from>
    <xdr:ext cx="469744" cy="259045"/>
    <xdr:sp macro="" textlink="">
      <xdr:nvSpPr>
        <xdr:cNvPr id="443" name="n_2mainValue【庁舎】&#10;一人当たり面積">
          <a:extLst>
            <a:ext uri="{FF2B5EF4-FFF2-40B4-BE49-F238E27FC236}">
              <a16:creationId xmlns:a16="http://schemas.microsoft.com/office/drawing/2014/main" id="{00000000-0008-0000-0F00-0000BB010000}"/>
            </a:ext>
          </a:extLst>
        </xdr:cNvPr>
        <xdr:cNvSpPr txBox="1"/>
      </xdr:nvSpPr>
      <xdr:spPr>
        <a:xfrm>
          <a:off x="17776267" y="1827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Ｒ元年度固定資産台帳整備中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国内経済の復調に伴い、近年税収は増加傾向</a:t>
          </a:r>
          <a:r>
            <a:rPr kumimoji="1" lang="ja-JP" altLang="en-US" sz="1100">
              <a:solidFill>
                <a:schemeClr val="dk1"/>
              </a:solidFill>
              <a:effectLst/>
              <a:latin typeface="+mn-lt"/>
              <a:ea typeface="+mn-ea"/>
              <a:cs typeface="+mn-cs"/>
            </a:rPr>
            <a:t>だったが、元年度はブロイラー関連の業績不良等に伴い減少に転じた。</a:t>
          </a:r>
          <a:r>
            <a:rPr kumimoji="1" lang="ja-JP" altLang="ja-JP" sz="1100">
              <a:solidFill>
                <a:schemeClr val="dk1"/>
              </a:solidFill>
              <a:effectLst/>
              <a:latin typeface="+mn-lt"/>
              <a:ea typeface="+mn-ea"/>
              <a:cs typeface="+mn-cs"/>
            </a:rPr>
            <a:t>一方、基準財政需要額は縮小傾向にあり、</a:t>
          </a:r>
          <a:r>
            <a:rPr kumimoji="1" lang="ja-JP" altLang="en-US" sz="1100">
              <a:solidFill>
                <a:schemeClr val="dk1"/>
              </a:solidFill>
              <a:effectLst/>
              <a:latin typeface="+mn-lt"/>
              <a:ea typeface="+mn-ea"/>
              <a:cs typeface="+mn-cs"/>
            </a:rPr>
            <a:t>単年度でみると</a:t>
          </a:r>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下落したものの３か年平均では前年度と同水準を維持した</a:t>
          </a:r>
          <a:r>
            <a:rPr kumimoji="1" lang="ja-JP" altLang="ja-JP" sz="1100">
              <a:solidFill>
                <a:schemeClr val="dk1"/>
              </a:solidFill>
              <a:effectLst/>
              <a:latin typeface="+mn-lt"/>
              <a:ea typeface="+mn-ea"/>
              <a:cs typeface="+mn-cs"/>
            </a:rPr>
            <a:t>。しかし、超少子高齢化の加速、生産年齢人口の減少、新たな産業・雇用の創</a:t>
          </a:r>
          <a:r>
            <a:rPr kumimoji="1" lang="ja-JP" altLang="en-US" sz="1100">
              <a:solidFill>
                <a:schemeClr val="dk1"/>
              </a:solidFill>
              <a:effectLst/>
              <a:latin typeface="+mn-lt"/>
              <a:ea typeface="+mn-ea"/>
              <a:cs typeface="+mn-cs"/>
            </a:rPr>
            <a:t>、新型コロナウイルスによる影響</a:t>
          </a:r>
          <a:r>
            <a:rPr kumimoji="1" lang="ja-JP" altLang="ja-JP" sz="1100">
              <a:solidFill>
                <a:schemeClr val="dk1"/>
              </a:solidFill>
              <a:effectLst/>
              <a:latin typeface="+mn-lt"/>
              <a:ea typeface="+mn-ea"/>
              <a:cs typeface="+mn-cs"/>
            </a:rPr>
            <a:t>といった諸課題に直面し、脆弱な財政基盤から</a:t>
          </a:r>
          <a:r>
            <a:rPr kumimoji="1" lang="ja-JP" altLang="en-US" sz="1100">
              <a:solidFill>
                <a:schemeClr val="dk1"/>
              </a:solidFill>
              <a:effectLst/>
              <a:latin typeface="+mn-lt"/>
              <a:ea typeface="+mn-ea"/>
              <a:cs typeface="+mn-cs"/>
            </a:rPr>
            <a:t>の脱却は難しい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九戸村総合発展計画」</a:t>
          </a:r>
          <a:r>
            <a:rPr kumimoji="1" lang="ja-JP" altLang="en-US" sz="1100">
              <a:solidFill>
                <a:schemeClr val="dk1"/>
              </a:solidFill>
              <a:effectLst/>
              <a:latin typeface="+mn-lt"/>
              <a:ea typeface="+mn-ea"/>
              <a:cs typeface="+mn-cs"/>
            </a:rPr>
            <a:t>を根幹に、</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年度策定の</a:t>
          </a:r>
          <a:r>
            <a:rPr kumimoji="1" lang="ja-JP" altLang="ja-JP" sz="1100">
              <a:solidFill>
                <a:schemeClr val="dk1"/>
              </a:solidFill>
              <a:effectLst/>
              <a:latin typeface="+mn-lt"/>
              <a:ea typeface="+mn-ea"/>
              <a:cs typeface="+mn-cs"/>
            </a:rPr>
            <a:t>「九戸村ふるさと振興戦略」に基づき事業評価・検証し、事務事業の見直しや</a:t>
          </a:r>
          <a:r>
            <a:rPr kumimoji="1" lang="ja-JP" altLang="en-US" sz="1100">
              <a:solidFill>
                <a:schemeClr val="dk1"/>
              </a:solidFill>
              <a:effectLst/>
              <a:latin typeface="+mn-lt"/>
              <a:ea typeface="+mn-ea"/>
              <a:cs typeface="+mn-cs"/>
            </a:rPr>
            <a:t>効率的な行財政運営を</a:t>
          </a:r>
          <a:r>
            <a:rPr kumimoji="1" lang="ja-JP" altLang="ja-JP" sz="1100">
              <a:solidFill>
                <a:schemeClr val="dk1"/>
              </a:solidFill>
              <a:effectLst/>
              <a:latin typeface="+mn-lt"/>
              <a:ea typeface="+mn-ea"/>
              <a:cs typeface="+mn-cs"/>
            </a:rPr>
            <a:t>進めるとともに、税収等の確保に努め、財政基盤の強化を図っていく。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年度に策定した行財政改革プログラムに即した取り組みを進め、義務的経費の抑制を図ってきた結果、近年は類似団体を大きく上回る値となっている。しかしながら人件費の見通しは、団塊世代以降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退職者数が減少する一方、職員全体の給与引き上げに伴う増、あるいは令和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年度から始ま</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会計年度任用職員制度による給与費の増加が見込まれる。</a:t>
          </a:r>
          <a:r>
            <a:rPr kumimoji="1" lang="ja-JP" altLang="ja-JP" sz="1100" i="0">
              <a:solidFill>
                <a:schemeClr val="dk1"/>
              </a:solidFill>
              <a:effectLst/>
              <a:latin typeface="+mn-lt"/>
              <a:ea typeface="+mn-ea"/>
              <a:cs typeface="+mn-cs"/>
            </a:rPr>
            <a:t>また、公債費については、二戸消防署九戸分署の移転新築、オドデ館等の大規模改修をはじめ、公共施設の維持管理にも相当の費用がかかるため、公債費の増加が予想される。物件費や補助費等の経常経費の徹底的な圧縮に努め、さらなる義務的経費の抑制を進めながら、財政構造の弾力性を保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39624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98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29972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5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95250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83312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29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大きく下回っているのは、塵芥処理、常備消防業務を一部事務組合で行っていることによるところが大きい。加えて、定員管理適正化計画に則り、組織機構や事務事業の見直し、民間委託、退職者不補充などを徹底し、着実に職員の削減を実施してきたことも要因の一つとなっている。今後</a:t>
          </a:r>
          <a:r>
            <a:rPr kumimoji="1" lang="ja-JP" altLang="en-US" sz="1100">
              <a:solidFill>
                <a:schemeClr val="dk1"/>
              </a:solidFill>
              <a:effectLst/>
              <a:latin typeface="+mn-lt"/>
              <a:ea typeface="+mn-ea"/>
              <a:cs typeface="+mn-cs"/>
            </a:rPr>
            <a:t>は一定の行政サービスを維持するため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適正な職員数を確保しつつも、</a:t>
          </a:r>
          <a:r>
            <a:rPr kumimoji="1" lang="ja-JP" altLang="ja-JP" sz="1100">
              <a:solidFill>
                <a:schemeClr val="dk1"/>
              </a:solidFill>
              <a:effectLst/>
              <a:latin typeface="+mn-lt"/>
              <a:ea typeface="+mn-ea"/>
              <a:cs typeface="+mn-cs"/>
            </a:rPr>
            <a:t>組織機構の見直しや効率的な行政運営に努めていきたい。物件費についても、事務事業の見直しや職員の意識改革に等により</a:t>
          </a:r>
          <a:r>
            <a:rPr kumimoji="1" lang="ja-JP" altLang="en-US" sz="1100">
              <a:solidFill>
                <a:schemeClr val="dk1"/>
              </a:solidFill>
              <a:effectLst/>
              <a:latin typeface="+mn-lt"/>
              <a:ea typeface="+mn-ea"/>
              <a:cs typeface="+mn-cs"/>
            </a:rPr>
            <a:t>無理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無駄、むらをなくし</a:t>
          </a:r>
          <a:r>
            <a:rPr kumimoji="1" lang="ja-JP" altLang="ja-JP" sz="1100">
              <a:solidFill>
                <a:schemeClr val="dk1"/>
              </a:solidFill>
              <a:effectLst/>
              <a:latin typeface="+mn-lt"/>
              <a:ea typeface="+mn-ea"/>
              <a:cs typeface="+mn-cs"/>
            </a:rPr>
            <a:t>支出の抑制に努め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。また、近年</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関連費用が増加の要因となっているので、順次クラウド化を進めるとともに、</a:t>
          </a:r>
          <a:r>
            <a:rPr kumimoji="1" lang="ja-JP" altLang="en-US" sz="1100">
              <a:solidFill>
                <a:schemeClr val="dk1"/>
              </a:solidFill>
              <a:effectLst/>
              <a:latin typeface="+mn-lt"/>
              <a:ea typeface="+mn-ea"/>
              <a:cs typeface="+mn-cs"/>
            </a:rPr>
            <a:t>事務の標準化、</a:t>
          </a:r>
          <a:r>
            <a:rPr kumimoji="1" lang="ja-JP" altLang="ja-JP" sz="1100">
              <a:solidFill>
                <a:schemeClr val="dk1"/>
              </a:solidFill>
              <a:effectLst/>
              <a:latin typeface="+mn-lt"/>
              <a:ea typeface="+mn-ea"/>
              <a:cs typeface="+mn-cs"/>
            </a:rPr>
            <a:t>新電力の活用など</a:t>
          </a:r>
          <a:r>
            <a:rPr kumimoji="1" lang="ja-JP" altLang="en-US" sz="1100">
              <a:solidFill>
                <a:schemeClr val="dk1"/>
              </a:solidFill>
              <a:effectLst/>
              <a:latin typeface="+mn-lt"/>
              <a:ea typeface="+mn-ea"/>
              <a:cs typeface="+mn-cs"/>
            </a:rPr>
            <a:t>行政コストの負担軽減に努めて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57372</xdr:rowOff>
    </xdr:from>
    <xdr:to>
      <xdr:col>23</xdr:col>
      <xdr:colOff>133350</xdr:colOff>
      <xdr:row>82</xdr:row>
      <xdr:rowOff>137996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6272"/>
          <a:ext cx="838200" cy="8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57372</xdr:rowOff>
    </xdr:from>
    <xdr:to>
      <xdr:col>19</xdr:col>
      <xdr:colOff>133350</xdr:colOff>
      <xdr:row>82</xdr:row>
      <xdr:rowOff>63387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16272"/>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27116</xdr:rowOff>
    </xdr:from>
    <xdr:to>
      <xdr:col>15</xdr:col>
      <xdr:colOff>82550</xdr:colOff>
      <xdr:row>82</xdr:row>
      <xdr:rowOff>63387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86016"/>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27116</xdr:rowOff>
    </xdr:from>
    <xdr:to>
      <xdr:col>11</xdr:col>
      <xdr:colOff>31750</xdr:colOff>
      <xdr:row>82</xdr:row>
      <xdr:rowOff>32255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86016"/>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87196</xdr:rowOff>
    </xdr:from>
    <xdr:to>
      <xdr:col>23</xdr:col>
      <xdr:colOff>184150</xdr:colOff>
      <xdr:row>83</xdr:row>
      <xdr:rowOff>17346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103723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6572</xdr:rowOff>
    </xdr:from>
    <xdr:to>
      <xdr:col>19</xdr:col>
      <xdr:colOff>184150</xdr:colOff>
      <xdr:row>82</xdr:row>
      <xdr:rowOff>108172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118349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3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12587</xdr:rowOff>
    </xdr:from>
    <xdr:to>
      <xdr:col>15</xdr:col>
      <xdr:colOff>133350</xdr:colOff>
      <xdr:row>82</xdr:row>
      <xdr:rowOff>114187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124364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4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147766</xdr:rowOff>
    </xdr:from>
    <xdr:to>
      <xdr:col>11</xdr:col>
      <xdr:colOff>82550</xdr:colOff>
      <xdr:row>82</xdr:row>
      <xdr:rowOff>77916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88093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0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152905</xdr:rowOff>
    </xdr:from>
    <xdr:to>
      <xdr:col>7</xdr:col>
      <xdr:colOff>31750</xdr:colOff>
      <xdr:row>82</xdr:row>
      <xdr:rowOff>83055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93232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給与費の抑制を進めてきた結果、類似団体を下回る数値となっている。</a:t>
          </a:r>
          <a:endParaRPr lang="ja-JP" altLang="ja-JP" sz="1400">
            <a:effectLst/>
          </a:endParaRPr>
        </a:p>
        <a:p>
          <a:r>
            <a:rPr kumimoji="1" lang="ja-JP" altLang="ja-JP" sz="1100">
              <a:solidFill>
                <a:schemeClr val="dk1"/>
              </a:solidFill>
              <a:effectLst/>
              <a:latin typeface="+mn-lt"/>
              <a:ea typeface="+mn-ea"/>
              <a:cs typeface="+mn-cs"/>
            </a:rPr>
            <a:t>　今後も財政力に見合った給与水準を保ちつつ、類似団体の推移を注視しながら、給与費の適正管理に努めていく。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84</xdr:row>
      <xdr:rowOff>18204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18204</xdr:rowOff>
    </xdr:from>
    <xdr:to>
      <xdr:col>77</xdr:col>
      <xdr:colOff>44450</xdr:colOff>
      <xdr:row>84</xdr:row>
      <xdr:rowOff>171027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200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171027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441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106680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441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106680</xdr:rowOff>
    </xdr:from>
    <xdr:to>
      <xdr:col>81</xdr:col>
      <xdr:colOff>95250</xdr:colOff>
      <xdr:row>84</xdr:row>
      <xdr:rowOff>36830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123207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「定員管理適正化計画」に基づき職員数の抑制を進めてきた結果、類似団体と比較して数値は大きく下回っている。平成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年度に策定した新たな計画では、令和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名（基準年度（</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）比較＋５名）の増加を見込んでいる</a:t>
          </a:r>
          <a:r>
            <a:rPr kumimoji="1" lang="ja-JP" altLang="en-US" sz="1100">
              <a:solidFill>
                <a:schemeClr val="dk1"/>
              </a:solidFill>
              <a:effectLst/>
              <a:latin typeface="+mn-lt"/>
              <a:ea typeface="+mn-ea"/>
              <a:cs typeface="+mn-cs"/>
            </a:rPr>
            <a:t>。一定の行政サービスを維持するため、職員数の確保を堅持しつつ</a:t>
          </a:r>
          <a:r>
            <a:rPr kumimoji="1" lang="ja-JP" altLang="ja-JP" sz="1100">
              <a:solidFill>
                <a:schemeClr val="dk1"/>
              </a:solidFill>
              <a:effectLst/>
              <a:latin typeface="+mn-lt"/>
              <a:ea typeface="+mn-ea"/>
              <a:cs typeface="+mn-cs"/>
            </a:rPr>
            <a:t>、引き続き簡素で効率的な行政体制の整備を進めるとともに、職員の質の向上を図りながら、住民ニーズに的確に対応出来る定員管理に努めていく。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117825</xdr:rowOff>
    </xdr:from>
    <xdr:to>
      <xdr:col>81</xdr:col>
      <xdr:colOff>44450</xdr:colOff>
      <xdr:row>59</xdr:row>
      <xdr:rowOff>159448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33375"/>
          <a:ext cx="8382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159448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40010"/>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119031</xdr:rowOff>
    </xdr:from>
    <xdr:to>
      <xdr:col>72</xdr:col>
      <xdr:colOff>203200</xdr:colOff>
      <xdr:row>59</xdr:row>
      <xdr:rowOff>124460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3458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119031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15880"/>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67025</xdr:rowOff>
    </xdr:from>
    <xdr:to>
      <xdr:col>81</xdr:col>
      <xdr:colOff>95250</xdr:colOff>
      <xdr:row>59</xdr:row>
      <xdr:rowOff>168625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83552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108648</xdr:rowOff>
    </xdr:from>
    <xdr:to>
      <xdr:col>77</xdr:col>
      <xdr:colOff>95250</xdr:colOff>
      <xdr:row>60</xdr:row>
      <xdr:rowOff>38798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48975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9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68231</xdr:rowOff>
    </xdr:from>
    <xdr:to>
      <xdr:col>68</xdr:col>
      <xdr:colOff>203200</xdr:colOff>
      <xdr:row>59</xdr:row>
      <xdr:rowOff>169831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公債費負担適正化計画（平成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年度策定）に基づく徹底した公債費負担の軽減を進めてきた結果、平成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だった実質公債比率は大幅に縮減されている。</a:t>
          </a:r>
          <a:endParaRPr lang="ja-JP" altLang="ja-JP" sz="1400">
            <a:effectLst/>
          </a:endParaRPr>
        </a:p>
        <a:p>
          <a:r>
            <a:rPr kumimoji="1" lang="ja-JP" altLang="ja-JP" sz="1100">
              <a:solidFill>
                <a:schemeClr val="dk1"/>
              </a:solidFill>
              <a:effectLst/>
              <a:latin typeface="+mn-lt"/>
              <a:ea typeface="+mn-ea"/>
              <a:cs typeface="+mn-cs"/>
            </a:rPr>
            <a:t>　しかし、大規模公共工事を目前に控え、近年高まってきている公共施設の長寿強化対策等で公債費が再び増加に転じていくことが予想される。そうした中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「九戸村ふるさと振興戦略」に掲げた目標にリンクする事業への集中的投資を進めていくとともに、住民ニーズに配慮した施設の統廃合も視野に、将来にわたる公債費負担の抑制に努めていく。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13462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043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146304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60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102870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270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73914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年度以降取り組んできた徹底した行財政改革により公債費と退職手当負担見込額が大きく減少し、望ましい数値で推移している。</a:t>
          </a:r>
          <a:endParaRPr lang="ja-JP" altLang="ja-JP" sz="1400">
            <a:effectLst/>
          </a:endParaRPr>
        </a:p>
        <a:p>
          <a:r>
            <a:rPr kumimoji="1" lang="ja-JP" altLang="ja-JP" sz="1100">
              <a:solidFill>
                <a:schemeClr val="dk1"/>
              </a:solidFill>
              <a:effectLst/>
              <a:latin typeface="+mn-lt"/>
              <a:ea typeface="+mn-ea"/>
              <a:cs typeface="+mn-cs"/>
            </a:rPr>
            <a:t>　今後も、公債費等の義務的経費の抑制に努め、効率的な行財政運営を進めながら健全財政の維持に努める。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類似団体を下回っているのは、塵芥処理業務や常備消防業務を一部事務組合で行っているためであり、それらに対する負担金を人件費として加味したときに、数値は大きく増加するものと考えている。</a:t>
          </a:r>
          <a:endParaRPr lang="ja-JP" altLang="ja-JP" sz="1400">
            <a:effectLst/>
          </a:endParaRPr>
        </a:p>
        <a:p>
          <a:r>
            <a:rPr kumimoji="1" lang="ja-JP" altLang="ja-JP" sz="1100">
              <a:solidFill>
                <a:schemeClr val="dk1"/>
              </a:solidFill>
              <a:effectLst/>
              <a:latin typeface="+mn-lt"/>
              <a:ea typeface="+mn-ea"/>
              <a:cs typeface="+mn-cs"/>
            </a:rPr>
            <a:t>　これまで進めてきた定員抑制効果が収まり、今後人件費は増加傾向に転ずること</a:t>
          </a:r>
          <a:r>
            <a:rPr kumimoji="1" lang="ja-JP" altLang="en-US" sz="1100">
              <a:solidFill>
                <a:schemeClr val="dk1"/>
              </a:solidFill>
              <a:effectLst/>
              <a:latin typeface="+mn-lt"/>
              <a:ea typeface="+mn-ea"/>
              <a:cs typeface="+mn-cs"/>
            </a:rPr>
            <a:t>が予想されること</a:t>
          </a:r>
          <a:r>
            <a:rPr kumimoji="1" lang="ja-JP" altLang="ja-JP" sz="1100">
              <a:solidFill>
                <a:schemeClr val="dk1"/>
              </a:solidFill>
              <a:effectLst/>
              <a:latin typeface="+mn-lt"/>
              <a:ea typeface="+mn-ea"/>
              <a:cs typeface="+mn-cs"/>
            </a:rPr>
            <a:t>から、給与</a:t>
          </a:r>
          <a:r>
            <a:rPr kumimoji="1" lang="ja-JP" altLang="en-US" sz="1100">
              <a:solidFill>
                <a:schemeClr val="dk1"/>
              </a:solidFill>
              <a:effectLst/>
              <a:latin typeface="+mn-lt"/>
              <a:ea typeface="+mn-ea"/>
              <a:cs typeface="+mn-cs"/>
            </a:rPr>
            <a:t>水準や</a:t>
          </a:r>
          <a:r>
            <a:rPr kumimoji="1" lang="ja-JP" altLang="ja-JP" sz="1100">
              <a:solidFill>
                <a:schemeClr val="dk1"/>
              </a:solidFill>
              <a:effectLst/>
              <a:latin typeface="+mn-lt"/>
              <a:ea typeface="+mn-ea"/>
              <a:cs typeface="+mn-cs"/>
            </a:rPr>
            <a:t>諸手当の見直しを進め、総人件費の抑制を図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49293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職員削減を進め人件費の抑制が図られた一方で、業務委託費や臨時職員賃金、各種システム関係の経費が増加しており、数値は年々上昇している。</a:t>
          </a:r>
          <a:endParaRPr lang="ja-JP" altLang="ja-JP">
            <a:effectLst/>
          </a:endParaRPr>
        </a:p>
        <a:p>
          <a:r>
            <a:rPr kumimoji="1" lang="ja-JP" altLang="ja-JP" sz="1100">
              <a:solidFill>
                <a:schemeClr val="dk1"/>
              </a:solidFill>
              <a:effectLst/>
              <a:latin typeface="+mn-lt"/>
              <a:ea typeface="+mn-ea"/>
              <a:cs typeface="+mn-cs"/>
            </a:rPr>
            <a:t>　全庁を挙げた事務改善への取り組みをさらに強化して、物件費の抑制には徹底して対処していく。</a:t>
          </a:r>
          <a:endParaRPr lang="ja-JP" altLang="ja-JP">
            <a:effectLst/>
          </a:endParaRPr>
        </a:p>
        <a:p>
          <a:r>
            <a:rPr kumimoji="1" lang="ja-JP" altLang="ja-JP" sz="1100">
              <a:solidFill>
                <a:schemeClr val="dk1"/>
              </a:solidFill>
              <a:effectLst/>
              <a:latin typeface="+mn-lt"/>
              <a:ea typeface="+mn-ea"/>
              <a:cs typeface="+mn-cs"/>
            </a:rPr>
            <a:t>　特に年々増加傾向のシステム経費については、クラウド化を進める</a:t>
          </a:r>
          <a:r>
            <a:rPr kumimoji="1" lang="ja-JP" altLang="en-US" sz="1100">
              <a:solidFill>
                <a:schemeClr val="dk1"/>
              </a:solidFill>
              <a:effectLst/>
              <a:latin typeface="+mn-lt"/>
              <a:ea typeface="+mn-ea"/>
              <a:cs typeface="+mn-cs"/>
            </a:rPr>
            <a:t>とともに、新電力への切り替えるなど経常経費の抑制を徹底的に行い</a:t>
          </a:r>
          <a:r>
            <a:rPr kumimoji="1" lang="ja-JP" altLang="ja-JP" sz="1100">
              <a:solidFill>
                <a:schemeClr val="dk1"/>
              </a:solidFill>
              <a:effectLst/>
              <a:latin typeface="+mn-lt"/>
              <a:ea typeface="+mn-ea"/>
              <a:cs typeface="+mn-cs"/>
            </a:rPr>
            <a:t>、全体経費の縮減を推し進める。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6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21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標は類似団体を上回っており、高齢化率の上昇と子育て支援に対する住民ニーズの高まりに応えるため、年々増加傾向にある。また、村独自の医療費助成事業やあったか生活支援事業、バス助成事業などを実施していることも扶助費を押し上げている要因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村独自の子ども手当や</a:t>
          </a:r>
          <a:r>
            <a:rPr lang="ja-JP" altLang="en-US" sz="1100" b="0" i="0" u="none" strike="noStrike" baseline="0">
              <a:solidFill>
                <a:schemeClr val="dk1"/>
              </a:solidFill>
              <a:latin typeface="+mn-lt"/>
              <a:ea typeface="+mn-ea"/>
              <a:cs typeface="+mn-cs"/>
            </a:rPr>
            <a:t>高齢者への補聴器購入助成を新たに行っていく予定であり、</a:t>
          </a:r>
          <a:r>
            <a:rPr kumimoji="1" lang="ja-JP" altLang="ja-JP" sz="1100">
              <a:solidFill>
                <a:schemeClr val="dk1"/>
              </a:solidFill>
              <a:effectLst/>
              <a:latin typeface="+mn-lt"/>
              <a:ea typeface="+mn-ea"/>
              <a:cs typeface="+mn-cs"/>
            </a:rPr>
            <a:t>扶助費の増加は避けられないものと予想され</a:t>
          </a:r>
          <a:r>
            <a:rPr kumimoji="1" lang="ja-JP" altLang="en-US" sz="1100">
              <a:solidFill>
                <a:schemeClr val="dk1"/>
              </a:solidFill>
              <a:effectLst/>
              <a:latin typeface="+mn-lt"/>
              <a:ea typeface="+mn-ea"/>
              <a:cs typeface="+mn-cs"/>
            </a:rPr>
            <a:t>る。このことから</a:t>
          </a:r>
          <a:r>
            <a:rPr kumimoji="1" lang="ja-JP" altLang="ja-JP" sz="1100">
              <a:solidFill>
                <a:schemeClr val="dk1"/>
              </a:solidFill>
              <a:effectLst/>
              <a:latin typeface="+mn-lt"/>
              <a:ea typeface="+mn-ea"/>
              <a:cs typeface="+mn-cs"/>
            </a:rPr>
            <a:t>資格審査の適正化を徹底しながら、住民福祉の向上と健全財政の維持の両観点から、真に必要とされているサービスの把握に努め、扶助費の抑制に努める。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15422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24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23585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主な費用は特別会計への繰出金となっている。昨年度と比較し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ポイント上昇し、類似団体のほぼ</a:t>
          </a:r>
          <a:r>
            <a:rPr kumimoji="1" lang="ja-JP" altLang="en-US" sz="1100">
              <a:solidFill>
                <a:schemeClr val="dk1"/>
              </a:solidFill>
              <a:effectLst/>
              <a:latin typeface="+mn-lt"/>
              <a:ea typeface="+mn-ea"/>
              <a:cs typeface="+mn-cs"/>
            </a:rPr>
            <a:t>同水準</a:t>
          </a:r>
          <a:r>
            <a:rPr kumimoji="1" lang="ja-JP" altLang="ja-JP" sz="1100">
              <a:solidFill>
                <a:schemeClr val="dk1"/>
              </a:solidFill>
              <a:effectLst/>
              <a:latin typeface="+mn-lt"/>
              <a:ea typeface="+mn-ea"/>
              <a:cs typeface="+mn-cs"/>
            </a:rPr>
            <a:t>となった。要因として、近年は特に国民健康保険特別会計への繰り出し</a:t>
          </a:r>
          <a:r>
            <a:rPr kumimoji="1" lang="ja-JP" altLang="en-US" sz="1100">
              <a:solidFill>
                <a:schemeClr val="dk1"/>
              </a:solidFill>
              <a:effectLst/>
              <a:latin typeface="+mn-lt"/>
              <a:ea typeface="+mn-ea"/>
              <a:cs typeface="+mn-cs"/>
            </a:rPr>
            <a:t>をはじめ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農集排や下水道事業への</a:t>
          </a:r>
          <a:r>
            <a:rPr kumimoji="1" lang="ja-JP" altLang="ja-JP" sz="1100">
              <a:solidFill>
                <a:schemeClr val="dk1"/>
              </a:solidFill>
              <a:effectLst/>
              <a:latin typeface="+mn-lt"/>
              <a:ea typeface="+mn-ea"/>
              <a:cs typeface="+mn-cs"/>
            </a:rPr>
            <a:t>基準外繰出しが増加</a:t>
          </a:r>
          <a:r>
            <a:rPr kumimoji="1" lang="ja-JP" altLang="en-US" sz="1100">
              <a:solidFill>
                <a:schemeClr val="dk1"/>
              </a:solidFill>
              <a:effectLst/>
              <a:latin typeface="+mn-lt"/>
              <a:ea typeface="+mn-ea"/>
              <a:cs typeface="+mn-cs"/>
            </a:rPr>
            <a:t>の要因に</a:t>
          </a:r>
          <a:r>
            <a:rPr kumimoji="1" lang="ja-JP" altLang="ja-JP" sz="1100">
              <a:solidFill>
                <a:schemeClr val="dk1"/>
              </a:solidFill>
              <a:effectLst/>
              <a:latin typeface="+mn-lt"/>
              <a:ea typeface="+mn-ea"/>
              <a:cs typeface="+mn-cs"/>
            </a:rPr>
            <a:t>挙げられる。</a:t>
          </a:r>
          <a:endParaRPr lang="ja-JP" altLang="ja-JP">
            <a:effectLst/>
          </a:endParaRPr>
        </a:p>
        <a:p>
          <a:r>
            <a:rPr kumimoji="1" lang="ja-JP" altLang="ja-JP" sz="1100">
              <a:solidFill>
                <a:schemeClr val="dk1"/>
              </a:solidFill>
              <a:effectLst/>
              <a:latin typeface="+mn-lt"/>
              <a:ea typeface="+mn-ea"/>
              <a:cs typeface="+mn-cs"/>
            </a:rPr>
            <a:t>　特別会計事業の適正な運営に配慮しながら、</a:t>
          </a:r>
          <a:r>
            <a:rPr kumimoji="1" lang="ja-JP" altLang="en-US" sz="1100">
              <a:solidFill>
                <a:schemeClr val="dk1"/>
              </a:solidFill>
              <a:effectLst/>
              <a:latin typeface="+mn-lt"/>
              <a:ea typeface="+mn-ea"/>
              <a:cs typeface="+mn-cs"/>
            </a:rPr>
            <a:t>操出金の抑制</a:t>
          </a:r>
          <a:r>
            <a:rPr kumimoji="1" lang="ja-JP" altLang="ja-JP" sz="1100">
              <a:solidFill>
                <a:schemeClr val="dk1"/>
              </a:solidFill>
              <a:effectLst/>
              <a:latin typeface="+mn-lt"/>
              <a:ea typeface="+mn-ea"/>
              <a:cs typeface="+mn-cs"/>
            </a:rPr>
            <a:t>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73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xdr:rowOff>
    </xdr:from>
    <xdr:to>
      <xdr:col>78</xdr:col>
      <xdr:colOff>69850</xdr:colOff>
      <xdr:row>58</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45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xdr:rowOff>
    </xdr:from>
    <xdr:to>
      <xdr:col>73</xdr:col>
      <xdr:colOff>180975</xdr:colOff>
      <xdr:row>58</xdr:row>
      <xdr:rowOff>75565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453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75565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9965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150495</xdr:rowOff>
    </xdr:from>
    <xdr:to>
      <xdr:col>78</xdr:col>
      <xdr:colOff>120650</xdr:colOff>
      <xdr:row>58</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90822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9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24765</xdr:rowOff>
    </xdr:from>
    <xdr:to>
      <xdr:col>69</xdr:col>
      <xdr:colOff>142875</xdr:colOff>
      <xdr:row>58</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111142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単独補助費の縮減を進めてきた結果、類似団体を下回る数値で推移してきたが、近年は、地域づくり関連補助金</a:t>
          </a:r>
          <a:r>
            <a:rPr kumimoji="1" lang="ja-JP" altLang="en-US" sz="1100">
              <a:solidFill>
                <a:schemeClr val="dk1"/>
              </a:solidFill>
              <a:effectLst/>
              <a:latin typeface="+mn-lt"/>
              <a:ea typeface="+mn-ea"/>
              <a:cs typeface="+mn-cs"/>
            </a:rPr>
            <a:t>、魅力ある地域づくりに対する補助金</a:t>
          </a:r>
          <a:r>
            <a:rPr kumimoji="1" lang="ja-JP" altLang="ja-JP" sz="1100">
              <a:solidFill>
                <a:schemeClr val="dk1"/>
              </a:solidFill>
              <a:effectLst/>
              <a:latin typeface="+mn-lt"/>
              <a:ea typeface="+mn-ea"/>
              <a:cs typeface="+mn-cs"/>
            </a:rPr>
            <a:t>などの創設により、補助交付金が増加傾向にある。</a:t>
          </a:r>
          <a:endParaRPr lang="ja-JP" altLang="ja-JP">
            <a:effectLst/>
          </a:endParaRPr>
        </a:p>
        <a:p>
          <a:r>
            <a:rPr kumimoji="1" lang="ja-JP" altLang="ja-JP" sz="1100">
              <a:solidFill>
                <a:schemeClr val="dk1"/>
              </a:solidFill>
              <a:effectLst/>
              <a:latin typeface="+mn-lt"/>
              <a:ea typeface="+mn-ea"/>
              <a:cs typeface="+mn-cs"/>
            </a:rPr>
            <a:t>　補助効果の検証に基づいて時限性の保時やスクラップアンドビルドを徹底し、適正化を進める必要がある。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85852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8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85852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年度以降、プライマリーバランスに配慮した行財政運営を進めてきた結果、年々公債費比率は減少を続け数値が改善されてきたが、ここ数年は防災対策事業や災害復旧事業の増加等により上昇に転じている。</a:t>
          </a:r>
          <a:endParaRPr lang="ja-JP" altLang="ja-JP" sz="1400">
            <a:effectLst/>
          </a:endParaRPr>
        </a:p>
        <a:p>
          <a:r>
            <a:rPr kumimoji="1" lang="ja-JP" altLang="ja-JP" sz="1100">
              <a:solidFill>
                <a:schemeClr val="dk1"/>
              </a:solidFill>
              <a:effectLst/>
              <a:latin typeface="+mn-lt"/>
              <a:ea typeface="+mn-ea"/>
              <a:cs typeface="+mn-cs"/>
            </a:rPr>
            <a:t>　加えて、</a:t>
          </a:r>
          <a:r>
            <a:rPr kumimoji="1" lang="ja-JP" altLang="ja-JP" sz="1100" i="0">
              <a:solidFill>
                <a:schemeClr val="dk1"/>
              </a:solidFill>
              <a:effectLst/>
              <a:latin typeface="+mn-lt"/>
              <a:ea typeface="+mn-ea"/>
              <a:cs typeface="+mn-cs"/>
            </a:rPr>
            <a:t>二戸消防署九戸分署の移転新築</a:t>
          </a:r>
          <a:r>
            <a:rPr kumimoji="1" lang="ja-JP" altLang="en-US" sz="1100" i="0">
              <a:solidFill>
                <a:schemeClr val="dk1"/>
              </a:solidFill>
              <a:effectLst/>
              <a:latin typeface="+mn-lt"/>
              <a:ea typeface="+mn-ea"/>
              <a:cs typeface="+mn-cs"/>
            </a:rPr>
            <a:t>や</a:t>
          </a:r>
          <a:r>
            <a:rPr kumimoji="1" lang="ja-JP" altLang="ja-JP" sz="1100" i="0">
              <a:solidFill>
                <a:schemeClr val="dk1"/>
              </a:solidFill>
              <a:effectLst/>
              <a:latin typeface="+mn-lt"/>
              <a:ea typeface="+mn-ea"/>
              <a:cs typeface="+mn-cs"/>
            </a:rPr>
            <a:t>オドデ館等の大規模改修</a:t>
          </a:r>
          <a:r>
            <a:rPr kumimoji="1" lang="ja-JP" altLang="ja-JP" sz="1100">
              <a:solidFill>
                <a:schemeClr val="dk1"/>
              </a:solidFill>
              <a:effectLst/>
              <a:latin typeface="+mn-lt"/>
              <a:ea typeface="+mn-ea"/>
              <a:cs typeface="+mn-cs"/>
            </a:rPr>
            <a:t>が予定されており増加に拍車がかかることも予想されるが、「九戸村ふるさと振興戦略」に掲げた目標にリンクする事業への集中的投資や公共施設の整理統合など、長期的視点に立って事業を戦略的に選択しながら、引き続き新発債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78994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276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239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近隣自治体と比べ、道路・下水道等のインフラ整備率が高く、新規の大型投資需要が比較的少ないことが類似団体と比較して低い数値となっている要因と考えられる。</a:t>
          </a:r>
          <a:endParaRPr lang="ja-JP" altLang="ja-JP" sz="1400">
            <a:effectLst/>
          </a:endParaRPr>
        </a:p>
        <a:p>
          <a:r>
            <a:rPr kumimoji="1" lang="ja-JP" altLang="ja-JP" sz="1100">
              <a:solidFill>
                <a:schemeClr val="dk1"/>
              </a:solidFill>
              <a:effectLst/>
              <a:latin typeface="+mn-lt"/>
              <a:ea typeface="+mn-ea"/>
              <a:cs typeface="+mn-cs"/>
            </a:rPr>
            <a:t>　老朽化した公共施設の長寿命化対策、大規模改修等に対する需要が高まりつつあるが、</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個別管理計画の早期策定を進め、投資の必要性、優先性を見極めつつ、施設の統廃合も含め長期的な視点に立った施設整備を展開することにより、費用の増大を抑える。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57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76</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07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77470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971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75</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32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22860</xdr:rowOff>
    </xdr:from>
    <xdr:to>
      <xdr:col>65</xdr:col>
      <xdr:colOff>53975</xdr:colOff>
      <xdr:row>75</xdr:row>
      <xdr:rowOff>124460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134637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68755</xdr:rowOff>
    </xdr:from>
    <xdr:to>
      <xdr:col>29</xdr:col>
      <xdr:colOff>127000</xdr:colOff>
      <xdr:row>18</xdr:row>
      <xdr:rowOff>89769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02480"/>
          <a:ext cx="6477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87608</xdr:rowOff>
    </xdr:from>
    <xdr:to>
      <xdr:col>26</xdr:col>
      <xdr:colOff>50800</xdr:colOff>
      <xdr:row>18</xdr:row>
      <xdr:rowOff>89769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221333"/>
          <a:ext cx="698500" cy="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87608</xdr:rowOff>
    </xdr:from>
    <xdr:to>
      <xdr:col>22</xdr:col>
      <xdr:colOff>114300</xdr:colOff>
      <xdr:row>18</xdr:row>
      <xdr:rowOff>130728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21333"/>
          <a:ext cx="698500" cy="4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130728</xdr:rowOff>
    </xdr:from>
    <xdr:to>
      <xdr:col>18</xdr:col>
      <xdr:colOff>177800</xdr:colOff>
      <xdr:row>18</xdr:row>
      <xdr:rowOff>132123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64453"/>
          <a:ext cx="6985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17955</xdr:rowOff>
    </xdr:from>
    <xdr:to>
      <xdr:col>29</xdr:col>
      <xdr:colOff>177800</xdr:colOff>
      <xdr:row>18</xdr:row>
      <xdr:rowOff>119555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5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161482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2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38969</xdr:rowOff>
    </xdr:from>
    <xdr:to>
      <xdr:col>26</xdr:col>
      <xdr:colOff>101600</xdr:colOff>
      <xdr:row>18</xdr:row>
      <xdr:rowOff>140569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7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125346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5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36808</xdr:rowOff>
    </xdr:from>
    <xdr:to>
      <xdr:col>22</xdr:col>
      <xdr:colOff>165100</xdr:colOff>
      <xdr:row>18</xdr:row>
      <xdr:rowOff>138409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705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123185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79928</xdr:rowOff>
    </xdr:from>
    <xdr:to>
      <xdr:col>19</xdr:col>
      <xdr:colOff>38100</xdr:colOff>
      <xdr:row>19</xdr:row>
      <xdr:rowOff>10078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1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166305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0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81323</xdr:rowOff>
    </xdr:from>
    <xdr:to>
      <xdr:col>15</xdr:col>
      <xdr:colOff>101600</xdr:colOff>
      <xdr:row>19</xdr:row>
      <xdr:rowOff>11473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1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167700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0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223710</xdr:rowOff>
    </xdr:from>
    <xdr:to>
      <xdr:col>29</xdr:col>
      <xdr:colOff>127000</xdr:colOff>
      <xdr:row>35</xdr:row>
      <xdr:rowOff>233311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34060"/>
          <a:ext cx="6477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233311</xdr:rowOff>
    </xdr:from>
    <xdr:to>
      <xdr:col>26</xdr:col>
      <xdr:colOff>50800</xdr:colOff>
      <xdr:row>35</xdr:row>
      <xdr:rowOff>296431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43661"/>
          <a:ext cx="698500" cy="6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296431</xdr:rowOff>
    </xdr:from>
    <xdr:to>
      <xdr:col>22</xdr:col>
      <xdr:colOff>114300</xdr:colOff>
      <xdr:row>36</xdr:row>
      <xdr:rowOff>8560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06781"/>
          <a:ext cx="698500" cy="5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8560</xdr:rowOff>
    </xdr:from>
    <xdr:to>
      <xdr:col>18</xdr:col>
      <xdr:colOff>177800</xdr:colOff>
      <xdr:row>36</xdr:row>
      <xdr:rowOff>23279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61810"/>
          <a:ext cx="698500" cy="1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172910</xdr:rowOff>
    </xdr:from>
    <xdr:to>
      <xdr:col>29</xdr:col>
      <xdr:colOff>177800</xdr:colOff>
      <xdr:row>35</xdr:row>
      <xdr:rowOff>274510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8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144987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5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182511</xdr:rowOff>
    </xdr:from>
    <xdr:to>
      <xdr:col>26</xdr:col>
      <xdr:colOff>101600</xdr:colOff>
      <xdr:row>35</xdr:row>
      <xdr:rowOff>284111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9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268888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7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245631</xdr:rowOff>
    </xdr:from>
    <xdr:to>
      <xdr:col>22</xdr:col>
      <xdr:colOff>165100</xdr:colOff>
      <xdr:row>36</xdr:row>
      <xdr:rowOff>4331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332008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4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300660</xdr:rowOff>
    </xdr:from>
    <xdr:to>
      <xdr:col>19</xdr:col>
      <xdr:colOff>38100</xdr:colOff>
      <xdr:row>36</xdr:row>
      <xdr:rowOff>59360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1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44137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9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315379</xdr:rowOff>
    </xdr:from>
    <xdr:to>
      <xdr:col>15</xdr:col>
      <xdr:colOff>101600</xdr:colOff>
      <xdr:row>36</xdr:row>
      <xdr:rowOff>74079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2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1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50645</xdr:rowOff>
    </xdr:from>
    <xdr:to>
      <xdr:col>24</xdr:col>
      <xdr:colOff>63500</xdr:colOff>
      <xdr:row>37</xdr:row>
      <xdr:rowOff>69482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4295"/>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51422</xdr:rowOff>
    </xdr:from>
    <xdr:to>
      <xdr:col>19</xdr:col>
      <xdr:colOff>177800</xdr:colOff>
      <xdr:row>37</xdr:row>
      <xdr:rowOff>69482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5072"/>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51422</xdr:rowOff>
    </xdr:from>
    <xdr:to>
      <xdr:col>15</xdr:col>
      <xdr:colOff>50800</xdr:colOff>
      <xdr:row>37</xdr:row>
      <xdr:rowOff>107033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5072"/>
          <a:ext cx="889000" cy="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102629</xdr:rowOff>
    </xdr:from>
    <xdr:to>
      <xdr:col>10</xdr:col>
      <xdr:colOff>114300</xdr:colOff>
      <xdr:row>37</xdr:row>
      <xdr:rowOff>107033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6279"/>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171295</xdr:rowOff>
    </xdr:from>
    <xdr:to>
      <xdr:col>24</xdr:col>
      <xdr:colOff>114300</xdr:colOff>
      <xdr:row>37</xdr:row>
      <xdr:rowOff>101445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149722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18682</xdr:rowOff>
    </xdr:from>
    <xdr:to>
      <xdr:col>20</xdr:col>
      <xdr:colOff>38100</xdr:colOff>
      <xdr:row>37</xdr:row>
      <xdr:rowOff>120282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111409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xdr:rowOff>
    </xdr:from>
    <xdr:to>
      <xdr:col>15</xdr:col>
      <xdr:colOff>101600</xdr:colOff>
      <xdr:row>37</xdr:row>
      <xdr:rowOff>102222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93349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56233</xdr:rowOff>
    </xdr:from>
    <xdr:to>
      <xdr:col>10</xdr:col>
      <xdr:colOff>165100</xdr:colOff>
      <xdr:row>37</xdr:row>
      <xdr:rowOff>157833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148960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51829</xdr:rowOff>
    </xdr:from>
    <xdr:to>
      <xdr:col>6</xdr:col>
      <xdr:colOff>38100</xdr:colOff>
      <xdr:row>37</xdr:row>
      <xdr:rowOff>153429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144556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166213</xdr:rowOff>
    </xdr:from>
    <xdr:to>
      <xdr:col>24</xdr:col>
      <xdr:colOff>63500</xdr:colOff>
      <xdr:row>55</xdr:row>
      <xdr:rowOff>91397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24513"/>
          <a:ext cx="8382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90395</xdr:rowOff>
    </xdr:from>
    <xdr:to>
      <xdr:col>19</xdr:col>
      <xdr:colOff>177800</xdr:colOff>
      <xdr:row>55</xdr:row>
      <xdr:rowOff>91397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20145"/>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90395</xdr:rowOff>
    </xdr:from>
    <xdr:to>
      <xdr:col>15</xdr:col>
      <xdr:colOff>50800</xdr:colOff>
      <xdr:row>55</xdr:row>
      <xdr:rowOff>109241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20145"/>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96481</xdr:rowOff>
    </xdr:from>
    <xdr:to>
      <xdr:col>10</xdr:col>
      <xdr:colOff>114300</xdr:colOff>
      <xdr:row>55</xdr:row>
      <xdr:rowOff>109241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26231"/>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115413</xdr:rowOff>
    </xdr:from>
    <xdr:to>
      <xdr:col>24</xdr:col>
      <xdr:colOff>114300</xdr:colOff>
      <xdr:row>55</xdr:row>
      <xdr:rowOff>45563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93840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5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40597</xdr:rowOff>
    </xdr:from>
    <xdr:to>
      <xdr:col>20</xdr:col>
      <xdr:colOff>38100</xdr:colOff>
      <xdr:row>55</xdr:row>
      <xdr:rowOff>142197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133324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39595</xdr:rowOff>
    </xdr:from>
    <xdr:to>
      <xdr:col>15</xdr:col>
      <xdr:colOff>101600</xdr:colOff>
      <xdr:row>55</xdr:row>
      <xdr:rowOff>141195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132322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58441</xdr:rowOff>
    </xdr:from>
    <xdr:to>
      <xdr:col>10</xdr:col>
      <xdr:colOff>165100</xdr:colOff>
      <xdr:row>55</xdr:row>
      <xdr:rowOff>160041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151168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45681</xdr:rowOff>
    </xdr:from>
    <xdr:to>
      <xdr:col>6</xdr:col>
      <xdr:colOff>38100</xdr:colOff>
      <xdr:row>55</xdr:row>
      <xdr:rowOff>147281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6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82573</xdr:rowOff>
    </xdr:from>
    <xdr:to>
      <xdr:col>24</xdr:col>
      <xdr:colOff>63500</xdr:colOff>
      <xdr:row>78</xdr:row>
      <xdr:rowOff>95444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55673"/>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73589</xdr:rowOff>
    </xdr:from>
    <xdr:to>
      <xdr:col>19</xdr:col>
      <xdr:colOff>177800</xdr:colOff>
      <xdr:row>78</xdr:row>
      <xdr:rowOff>95444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46689"/>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73589</xdr:rowOff>
    </xdr:from>
    <xdr:to>
      <xdr:col>15</xdr:col>
      <xdr:colOff>50800</xdr:colOff>
      <xdr:row>78</xdr:row>
      <xdr:rowOff>114165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4668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114165</xdr:rowOff>
    </xdr:from>
    <xdr:to>
      <xdr:col>10</xdr:col>
      <xdr:colOff>114300</xdr:colOff>
      <xdr:row>78</xdr:row>
      <xdr:rowOff>124223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726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31773</xdr:rowOff>
    </xdr:from>
    <xdr:to>
      <xdr:col>24</xdr:col>
      <xdr:colOff>114300</xdr:colOff>
      <xdr:row>78</xdr:row>
      <xdr:rowOff>133373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118150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44644</xdr:rowOff>
    </xdr:from>
    <xdr:to>
      <xdr:col>20</xdr:col>
      <xdr:colOff>38100</xdr:colOff>
      <xdr:row>78</xdr:row>
      <xdr:rowOff>146244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22789</xdr:rowOff>
    </xdr:from>
    <xdr:to>
      <xdr:col>15</xdr:col>
      <xdr:colOff>101600</xdr:colOff>
      <xdr:row>78</xdr:row>
      <xdr:rowOff>124389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115516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63365</xdr:rowOff>
    </xdr:from>
    <xdr:to>
      <xdr:col>10</xdr:col>
      <xdr:colOff>165100</xdr:colOff>
      <xdr:row>78</xdr:row>
      <xdr:rowOff>164965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156092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73423</xdr:rowOff>
    </xdr:from>
    <xdr:to>
      <xdr:col>6</xdr:col>
      <xdr:colOff>38100</xdr:colOff>
      <xdr:row>79</xdr:row>
      <xdr:rowOff>3573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166150</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96087</xdr:rowOff>
    </xdr:from>
    <xdr:to>
      <xdr:col>24</xdr:col>
      <xdr:colOff>63500</xdr:colOff>
      <xdr:row>97</xdr:row>
      <xdr:rowOff>26150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5287"/>
          <a:ext cx="838200" cy="10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113460</xdr:rowOff>
    </xdr:from>
    <xdr:to>
      <xdr:col>19</xdr:col>
      <xdr:colOff>177800</xdr:colOff>
      <xdr:row>97</xdr:row>
      <xdr:rowOff>26150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2660"/>
          <a:ext cx="889000" cy="8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113460</xdr:rowOff>
    </xdr:from>
    <xdr:to>
      <xdr:col>15</xdr:col>
      <xdr:colOff>50800</xdr:colOff>
      <xdr:row>96</xdr:row>
      <xdr:rowOff>134018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2660"/>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134018</xdr:rowOff>
    </xdr:from>
    <xdr:to>
      <xdr:col>10</xdr:col>
      <xdr:colOff>114300</xdr:colOff>
      <xdr:row>97</xdr:row>
      <xdr:rowOff>136483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93218"/>
          <a:ext cx="889000" cy="1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45287</xdr:rowOff>
    </xdr:from>
    <xdr:to>
      <xdr:col>24</xdr:col>
      <xdr:colOff>114300</xdr:colOff>
      <xdr:row>96</xdr:row>
      <xdr:rowOff>146887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23714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146800</xdr:rowOff>
    </xdr:from>
    <xdr:to>
      <xdr:col>20</xdr:col>
      <xdr:colOff>38100</xdr:colOff>
      <xdr:row>97</xdr:row>
      <xdr:rowOff>76950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68077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62660</xdr:rowOff>
    </xdr:from>
    <xdr:to>
      <xdr:col>15</xdr:col>
      <xdr:colOff>101600</xdr:colOff>
      <xdr:row>96</xdr:row>
      <xdr:rowOff>164260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155387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83218</xdr:rowOff>
    </xdr:from>
    <xdr:to>
      <xdr:col>10</xdr:col>
      <xdr:colOff>165100</xdr:colOff>
      <xdr:row>97</xdr:row>
      <xdr:rowOff>13368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85683</xdr:rowOff>
    </xdr:from>
    <xdr:to>
      <xdr:col>6</xdr:col>
      <xdr:colOff>38100</xdr:colOff>
      <xdr:row>98</xdr:row>
      <xdr:rowOff>15833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56997</xdr:rowOff>
    </xdr:from>
    <xdr:to>
      <xdr:col>55</xdr:col>
      <xdr:colOff>0</xdr:colOff>
      <xdr:row>37</xdr:row>
      <xdr:rowOff>72480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00647"/>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62643</xdr:rowOff>
    </xdr:from>
    <xdr:to>
      <xdr:col>50</xdr:col>
      <xdr:colOff>114300</xdr:colOff>
      <xdr:row>37</xdr:row>
      <xdr:rowOff>72480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06293"/>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62643</xdr:rowOff>
    </xdr:from>
    <xdr:to>
      <xdr:col>45</xdr:col>
      <xdr:colOff>177800</xdr:colOff>
      <xdr:row>37</xdr:row>
      <xdr:rowOff>76024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06293"/>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66316</xdr:rowOff>
    </xdr:from>
    <xdr:to>
      <xdr:col>41</xdr:col>
      <xdr:colOff>50800</xdr:colOff>
      <xdr:row>37</xdr:row>
      <xdr:rowOff>76024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09966"/>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6197</xdr:rowOff>
    </xdr:from>
    <xdr:to>
      <xdr:col>55</xdr:col>
      <xdr:colOff>50800</xdr:colOff>
      <xdr:row>37</xdr:row>
      <xdr:rowOff>107797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92574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21680</xdr:rowOff>
    </xdr:from>
    <xdr:to>
      <xdr:col>50</xdr:col>
      <xdr:colOff>165100</xdr:colOff>
      <xdr:row>37</xdr:row>
      <xdr:rowOff>123280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114407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11843</xdr:rowOff>
    </xdr:from>
    <xdr:to>
      <xdr:col>46</xdr:col>
      <xdr:colOff>38100</xdr:colOff>
      <xdr:row>37</xdr:row>
      <xdr:rowOff>113443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104570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25224</xdr:rowOff>
    </xdr:from>
    <xdr:to>
      <xdr:col>41</xdr:col>
      <xdr:colOff>101600</xdr:colOff>
      <xdr:row>37</xdr:row>
      <xdr:rowOff>126824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117951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15516</xdr:rowOff>
    </xdr:from>
    <xdr:to>
      <xdr:col>36</xdr:col>
      <xdr:colOff>165100</xdr:colOff>
      <xdr:row>37</xdr:row>
      <xdr:rowOff>117116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108243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171409</xdr:rowOff>
    </xdr:from>
    <xdr:to>
      <xdr:col>55</xdr:col>
      <xdr:colOff>0</xdr:colOff>
      <xdr:row>58</xdr:row>
      <xdr:rowOff>36350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44059"/>
          <a:ext cx="8382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2074</xdr:rowOff>
    </xdr:from>
    <xdr:to>
      <xdr:col>50</xdr:col>
      <xdr:colOff>114300</xdr:colOff>
      <xdr:row>58</xdr:row>
      <xdr:rowOff>36350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46174"/>
          <a:ext cx="889000" cy="3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2074</xdr:rowOff>
    </xdr:from>
    <xdr:to>
      <xdr:col>45</xdr:col>
      <xdr:colOff>177800</xdr:colOff>
      <xdr:row>58</xdr:row>
      <xdr:rowOff>10440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46174"/>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2277</xdr:rowOff>
    </xdr:from>
    <xdr:to>
      <xdr:col>41</xdr:col>
      <xdr:colOff>50800</xdr:colOff>
      <xdr:row>58</xdr:row>
      <xdr:rowOff>10440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46377"/>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120609</xdr:rowOff>
    </xdr:from>
    <xdr:to>
      <xdr:col>55</xdr:col>
      <xdr:colOff>50800</xdr:colOff>
      <xdr:row>58</xdr:row>
      <xdr:rowOff>50759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99036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157000</xdr:rowOff>
    </xdr:from>
    <xdr:to>
      <xdr:col>50</xdr:col>
      <xdr:colOff>165100</xdr:colOff>
      <xdr:row>58</xdr:row>
      <xdr:rowOff>87150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78277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122724</xdr:rowOff>
    </xdr:from>
    <xdr:to>
      <xdr:col>46</xdr:col>
      <xdr:colOff>38100</xdr:colOff>
      <xdr:row>58</xdr:row>
      <xdr:rowOff>52874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44001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8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131090</xdr:rowOff>
    </xdr:from>
    <xdr:to>
      <xdr:col>41</xdr:col>
      <xdr:colOff>101600</xdr:colOff>
      <xdr:row>58</xdr:row>
      <xdr:rowOff>61240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52367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122927</xdr:rowOff>
    </xdr:from>
    <xdr:to>
      <xdr:col>36</xdr:col>
      <xdr:colOff>165100</xdr:colOff>
      <xdr:row>58</xdr:row>
      <xdr:rowOff>53077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44204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9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78398</xdr:rowOff>
    </xdr:from>
    <xdr:to>
      <xdr:col>55</xdr:col>
      <xdr:colOff>0</xdr:colOff>
      <xdr:row>78</xdr:row>
      <xdr:rowOff>131127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51498"/>
          <a:ext cx="838200" cy="5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116886</xdr:rowOff>
    </xdr:from>
    <xdr:to>
      <xdr:col>50</xdr:col>
      <xdr:colOff>114300</xdr:colOff>
      <xdr:row>78</xdr:row>
      <xdr:rowOff>131127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9986"/>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116886</xdr:rowOff>
    </xdr:from>
    <xdr:to>
      <xdr:col>45</xdr:col>
      <xdr:colOff>177800</xdr:colOff>
      <xdr:row>78</xdr:row>
      <xdr:rowOff>130387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9986"/>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71971</xdr:rowOff>
    </xdr:from>
    <xdr:to>
      <xdr:col>41</xdr:col>
      <xdr:colOff>50800</xdr:colOff>
      <xdr:row>78</xdr:row>
      <xdr:rowOff>130387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102171"/>
          <a:ext cx="889000" cy="4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27598</xdr:rowOff>
    </xdr:from>
    <xdr:to>
      <xdr:col>55</xdr:col>
      <xdr:colOff>50800</xdr:colOff>
      <xdr:row>78</xdr:row>
      <xdr:rowOff>129198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113975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80327</xdr:rowOff>
    </xdr:from>
    <xdr:to>
      <xdr:col>50</xdr:col>
      <xdr:colOff>165100</xdr:colOff>
      <xdr:row>79</xdr:row>
      <xdr:rowOff>10477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1604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66086</xdr:rowOff>
    </xdr:from>
    <xdr:to>
      <xdr:col>46</xdr:col>
      <xdr:colOff>38100</xdr:colOff>
      <xdr:row>78</xdr:row>
      <xdr:rowOff>167686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158813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79587</xdr:rowOff>
    </xdr:from>
    <xdr:to>
      <xdr:col>41</xdr:col>
      <xdr:colOff>101600</xdr:colOff>
      <xdr:row>79</xdr:row>
      <xdr:rowOff>9737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21171</xdr:rowOff>
    </xdr:from>
    <xdr:to>
      <xdr:col>36</xdr:col>
      <xdr:colOff>165100</xdr:colOff>
      <xdr:row>76</xdr:row>
      <xdr:rowOff>122771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139297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8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139550</xdr:rowOff>
    </xdr:from>
    <xdr:to>
      <xdr:col>55</xdr:col>
      <xdr:colOff>0</xdr:colOff>
      <xdr:row>98</xdr:row>
      <xdr:rowOff>17954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0200"/>
          <a:ext cx="8382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137705</xdr:rowOff>
    </xdr:from>
    <xdr:to>
      <xdr:col>50</xdr:col>
      <xdr:colOff>114300</xdr:colOff>
      <xdr:row>98</xdr:row>
      <xdr:rowOff>17954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68355"/>
          <a:ext cx="889000" cy="5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137705</xdr:rowOff>
    </xdr:from>
    <xdr:to>
      <xdr:col>45</xdr:col>
      <xdr:colOff>177800</xdr:colOff>
      <xdr:row>98</xdr:row>
      <xdr:rowOff>1626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68355"/>
          <a:ext cx="889000" cy="3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1626</xdr:rowOff>
    </xdr:from>
    <xdr:to>
      <xdr:col>41</xdr:col>
      <xdr:colOff>50800</xdr:colOff>
      <xdr:row>99</xdr:row>
      <xdr:rowOff>54880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03726"/>
          <a:ext cx="889000" cy="2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88750</xdr:rowOff>
    </xdr:from>
    <xdr:to>
      <xdr:col>55</xdr:col>
      <xdr:colOff>50800</xdr:colOff>
      <xdr:row>98</xdr:row>
      <xdr:rowOff>18900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67177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138604</xdr:rowOff>
    </xdr:from>
    <xdr:to>
      <xdr:col>50</xdr:col>
      <xdr:colOff>165100</xdr:colOff>
      <xdr:row>98</xdr:row>
      <xdr:rowOff>68754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86905</xdr:rowOff>
    </xdr:from>
    <xdr:to>
      <xdr:col>46</xdr:col>
      <xdr:colOff>38100</xdr:colOff>
      <xdr:row>98</xdr:row>
      <xdr:rowOff>17055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122276</xdr:rowOff>
    </xdr:from>
    <xdr:to>
      <xdr:col>41</xdr:col>
      <xdr:colOff>101600</xdr:colOff>
      <xdr:row>98</xdr:row>
      <xdr:rowOff>52426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43553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4080</xdr:rowOff>
    </xdr:from>
    <xdr:to>
      <xdr:col>36</xdr:col>
      <xdr:colOff>165100</xdr:colOff>
      <xdr:row>99</xdr:row>
      <xdr:rowOff>105680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96807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91446</xdr:rowOff>
    </xdr:from>
    <xdr:to>
      <xdr:col>85</xdr:col>
      <xdr:colOff>127000</xdr:colOff>
      <xdr:row>39</xdr:row>
      <xdr:rowOff>9290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06546"/>
          <a:ext cx="838200" cy="8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80995</xdr:rowOff>
    </xdr:from>
    <xdr:to>
      <xdr:col>81</xdr:col>
      <xdr:colOff>50800</xdr:colOff>
      <xdr:row>39</xdr:row>
      <xdr:rowOff>9290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424645"/>
          <a:ext cx="889000" cy="27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80995</xdr:rowOff>
    </xdr:from>
    <xdr:to>
      <xdr:col>76</xdr:col>
      <xdr:colOff>114300</xdr:colOff>
      <xdr:row>39</xdr:row>
      <xdr:rowOff>26867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424645"/>
          <a:ext cx="889000" cy="2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26867</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13417"/>
          <a:ext cx="889000" cy="7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40646</xdr:rowOff>
    </xdr:from>
    <xdr:to>
      <xdr:col>85</xdr:col>
      <xdr:colOff>177800</xdr:colOff>
      <xdr:row>38</xdr:row>
      <xdr:rowOff>142246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63523</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129940</xdr:rowOff>
    </xdr:from>
    <xdr:to>
      <xdr:col>81</xdr:col>
      <xdr:colOff>101600</xdr:colOff>
      <xdr:row>39</xdr:row>
      <xdr:rowOff>60090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76617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30195</xdr:rowOff>
    </xdr:from>
    <xdr:to>
      <xdr:col>76</xdr:col>
      <xdr:colOff>165100</xdr:colOff>
      <xdr:row>37</xdr:row>
      <xdr:rowOff>131795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3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148322</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614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147517</xdr:rowOff>
    </xdr:from>
    <xdr:to>
      <xdr:col>72</xdr:col>
      <xdr:colOff>38100</xdr:colOff>
      <xdr:row>39</xdr:row>
      <xdr:rowOff>77667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94193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151011</xdr:rowOff>
    </xdr:from>
    <xdr:to>
      <xdr:col>85</xdr:col>
      <xdr:colOff>127000</xdr:colOff>
      <xdr:row>76</xdr:row>
      <xdr:rowOff>156735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81211"/>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156735</xdr:rowOff>
    </xdr:from>
    <xdr:to>
      <xdr:col>81</xdr:col>
      <xdr:colOff>50800</xdr:colOff>
      <xdr:row>76</xdr:row>
      <xdr:rowOff>167808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86935"/>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167808</xdr:rowOff>
    </xdr:from>
    <xdr:to>
      <xdr:col>76</xdr:col>
      <xdr:colOff>114300</xdr:colOff>
      <xdr:row>77</xdr:row>
      <xdr:rowOff>18309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98008"/>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15886</xdr:rowOff>
    </xdr:from>
    <xdr:to>
      <xdr:col>71</xdr:col>
      <xdr:colOff>177800</xdr:colOff>
      <xdr:row>77</xdr:row>
      <xdr:rowOff>18309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175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100211</xdr:rowOff>
    </xdr:from>
    <xdr:to>
      <xdr:col>85</xdr:col>
      <xdr:colOff>177800</xdr:colOff>
      <xdr:row>77</xdr:row>
      <xdr:rowOff>30361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78638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105935</xdr:rowOff>
    </xdr:from>
    <xdr:to>
      <xdr:col>81</xdr:col>
      <xdr:colOff>101600</xdr:colOff>
      <xdr:row>77</xdr:row>
      <xdr:rowOff>36085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27212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2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117008</xdr:rowOff>
    </xdr:from>
    <xdr:to>
      <xdr:col>76</xdr:col>
      <xdr:colOff>165100</xdr:colOff>
      <xdr:row>77</xdr:row>
      <xdr:rowOff>47158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38285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138959</xdr:rowOff>
    </xdr:from>
    <xdr:to>
      <xdr:col>72</xdr:col>
      <xdr:colOff>38100</xdr:colOff>
      <xdr:row>77</xdr:row>
      <xdr:rowOff>69109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60236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136536</xdr:rowOff>
    </xdr:from>
    <xdr:to>
      <xdr:col>67</xdr:col>
      <xdr:colOff>101600</xdr:colOff>
      <xdr:row>77</xdr:row>
      <xdr:rowOff>66686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57813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111390</xdr:rowOff>
    </xdr:from>
    <xdr:to>
      <xdr:col>85</xdr:col>
      <xdr:colOff>127000</xdr:colOff>
      <xdr:row>98</xdr:row>
      <xdr:rowOff>134607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13490"/>
          <a:ext cx="8382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104575</xdr:rowOff>
    </xdr:from>
    <xdr:to>
      <xdr:col>81</xdr:col>
      <xdr:colOff>50800</xdr:colOff>
      <xdr:row>98</xdr:row>
      <xdr:rowOff>111390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06675"/>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24898</xdr:rowOff>
    </xdr:from>
    <xdr:to>
      <xdr:col>76</xdr:col>
      <xdr:colOff>114300</xdr:colOff>
      <xdr:row>98</xdr:row>
      <xdr:rowOff>104575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26998"/>
          <a:ext cx="889000" cy="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129088</xdr:rowOff>
    </xdr:from>
    <xdr:to>
      <xdr:col>71</xdr:col>
      <xdr:colOff>177800</xdr:colOff>
      <xdr:row>98</xdr:row>
      <xdr:rowOff>24898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59738"/>
          <a:ext cx="8890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83807</xdr:rowOff>
    </xdr:from>
    <xdr:to>
      <xdr:col>85</xdr:col>
      <xdr:colOff>177800</xdr:colOff>
      <xdr:row>99</xdr:row>
      <xdr:rowOff>13957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170184</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60590</xdr:rowOff>
    </xdr:from>
    <xdr:to>
      <xdr:col>81</xdr:col>
      <xdr:colOff>101600</xdr:colOff>
      <xdr:row>98</xdr:row>
      <xdr:rowOff>162190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153317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53775</xdr:rowOff>
    </xdr:from>
    <xdr:to>
      <xdr:col>76</xdr:col>
      <xdr:colOff>165100</xdr:colOff>
      <xdr:row>98</xdr:row>
      <xdr:rowOff>155375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146502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145548</xdr:rowOff>
    </xdr:from>
    <xdr:to>
      <xdr:col>72</xdr:col>
      <xdr:colOff>38100</xdr:colOff>
      <xdr:row>98</xdr:row>
      <xdr:rowOff>75698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66825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78288</xdr:rowOff>
    </xdr:from>
    <xdr:to>
      <xdr:col>67</xdr:col>
      <xdr:colOff>101600</xdr:colOff>
      <xdr:row>98</xdr:row>
      <xdr:rowOff>8438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24965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133848</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4894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133848</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4894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83048</xdr:rowOff>
    </xdr:from>
    <xdr:to>
      <xdr:col>112</xdr:col>
      <xdr:colOff>38100</xdr:colOff>
      <xdr:row>39</xdr:row>
      <xdr:rowOff>13198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4325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31077</xdr:rowOff>
    </xdr:from>
    <xdr:to>
      <xdr:col>116</xdr:col>
      <xdr:colOff>63500</xdr:colOff>
      <xdr:row>59</xdr:row>
      <xdr:rowOff>31306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662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31306</xdr:rowOff>
    </xdr:from>
    <xdr:to>
      <xdr:col>111</xdr:col>
      <xdr:colOff>177800</xdr:colOff>
      <xdr:row>59</xdr:row>
      <xdr:rowOff>31610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685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31610</xdr:rowOff>
    </xdr:from>
    <xdr:to>
      <xdr:col>107</xdr:col>
      <xdr:colOff>50800</xdr:colOff>
      <xdr:row>59</xdr:row>
      <xdr:rowOff>31877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716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31877</xdr:rowOff>
    </xdr:from>
    <xdr:to>
      <xdr:col>102</xdr:col>
      <xdr:colOff>114300</xdr:colOff>
      <xdr:row>59</xdr:row>
      <xdr:rowOff>32068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742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151727</xdr:rowOff>
    </xdr:from>
    <xdr:to>
      <xdr:col>116</xdr:col>
      <xdr:colOff>114300</xdr:colOff>
      <xdr:row>59</xdr:row>
      <xdr:rowOff>81877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66654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151956</xdr:rowOff>
    </xdr:from>
    <xdr:to>
      <xdr:col>112</xdr:col>
      <xdr:colOff>38100</xdr:colOff>
      <xdr:row>59</xdr:row>
      <xdr:rowOff>82106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73233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8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152260</xdr:rowOff>
    </xdr:from>
    <xdr:to>
      <xdr:col>107</xdr:col>
      <xdr:colOff>101600</xdr:colOff>
      <xdr:row>59</xdr:row>
      <xdr:rowOff>82410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73537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152527</xdr:rowOff>
    </xdr:from>
    <xdr:to>
      <xdr:col>102</xdr:col>
      <xdr:colOff>165100</xdr:colOff>
      <xdr:row>59</xdr:row>
      <xdr:rowOff>82677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73804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152718</xdr:rowOff>
    </xdr:from>
    <xdr:to>
      <xdr:col>98</xdr:col>
      <xdr:colOff>38100</xdr:colOff>
      <xdr:row>59</xdr:row>
      <xdr:rowOff>82868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73995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138275</xdr:rowOff>
    </xdr:from>
    <xdr:to>
      <xdr:col>116</xdr:col>
      <xdr:colOff>63500</xdr:colOff>
      <xdr:row>76</xdr:row>
      <xdr:rowOff>8728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97025"/>
          <a:ext cx="838200" cy="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8728</xdr:rowOff>
    </xdr:from>
    <xdr:to>
      <xdr:col>111</xdr:col>
      <xdr:colOff>177800</xdr:colOff>
      <xdr:row>76</xdr:row>
      <xdr:rowOff>44419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38928"/>
          <a:ext cx="889000" cy="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156928</xdr:rowOff>
    </xdr:from>
    <xdr:to>
      <xdr:col>107</xdr:col>
      <xdr:colOff>50800</xdr:colOff>
      <xdr:row>76</xdr:row>
      <xdr:rowOff>44419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15678"/>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156928</xdr:rowOff>
    </xdr:from>
    <xdr:to>
      <xdr:col>102</xdr:col>
      <xdr:colOff>114300</xdr:colOff>
      <xdr:row>76</xdr:row>
      <xdr:rowOff>51620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5678"/>
          <a:ext cx="8890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87475</xdr:rowOff>
    </xdr:from>
    <xdr:to>
      <xdr:col>116</xdr:col>
      <xdr:colOff>114300</xdr:colOff>
      <xdr:row>76</xdr:row>
      <xdr:rowOff>17625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65902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129377</xdr:rowOff>
    </xdr:from>
    <xdr:to>
      <xdr:col>112</xdr:col>
      <xdr:colOff>38100</xdr:colOff>
      <xdr:row>76</xdr:row>
      <xdr:rowOff>59528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881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50655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165069</xdr:rowOff>
    </xdr:from>
    <xdr:to>
      <xdr:col>107</xdr:col>
      <xdr:colOff>101600</xdr:colOff>
      <xdr:row>76</xdr:row>
      <xdr:rowOff>95219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86346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106129</xdr:rowOff>
    </xdr:from>
    <xdr:to>
      <xdr:col>102</xdr:col>
      <xdr:colOff>165100</xdr:colOff>
      <xdr:row>76</xdr:row>
      <xdr:rowOff>36280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48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27405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820</xdr:rowOff>
    </xdr:from>
    <xdr:to>
      <xdr:col>98</xdr:col>
      <xdr:colOff>38100</xdr:colOff>
      <xdr:row>76</xdr:row>
      <xdr:rowOff>102420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93547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lang="ja-JP" altLang="ja-JP" sz="1400">
            <a:effectLst/>
          </a:endParaRPr>
        </a:p>
        <a:p>
          <a:r>
            <a:rPr kumimoji="1" lang="ja-JP" altLang="ja-JP" sz="1100">
              <a:solidFill>
                <a:schemeClr val="dk1"/>
              </a:solidFill>
              <a:effectLst/>
              <a:latin typeface="+mn-lt"/>
              <a:ea typeface="+mn-ea"/>
              <a:cs typeface="+mn-cs"/>
            </a:rPr>
            <a:t>　しかし、普通建設事業費や公債費が類似団体を大きく下回っていることは、将来への投資がきちんとなされ</a:t>
          </a:r>
          <a:r>
            <a:rPr kumimoji="1" lang="ja-JP" altLang="en-US" sz="1100">
              <a:solidFill>
                <a:schemeClr val="dk1"/>
              </a:solidFill>
              <a:effectLst/>
              <a:latin typeface="+mn-lt"/>
              <a:ea typeface="+mn-ea"/>
              <a:cs typeface="+mn-cs"/>
            </a:rPr>
            <a:t>ておらず</a:t>
          </a:r>
          <a:r>
            <a:rPr kumimoji="1" lang="ja-JP" altLang="ja-JP" sz="1100">
              <a:solidFill>
                <a:schemeClr val="dk1"/>
              </a:solidFill>
              <a:effectLst/>
              <a:latin typeface="+mn-lt"/>
              <a:ea typeface="+mn-ea"/>
              <a:cs typeface="+mn-cs"/>
            </a:rPr>
            <a:t>、必要なサービスが住民に行き届いているかという別の観点で捉えることもできる。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公共施設</a:t>
          </a:r>
          <a:r>
            <a:rPr kumimoji="1" lang="ja-JP" altLang="ja-JP" sz="1100">
              <a:solidFill>
                <a:schemeClr val="dk1"/>
              </a:solidFill>
              <a:effectLst/>
              <a:latin typeface="+mn-lt"/>
              <a:ea typeface="+mn-ea"/>
              <a:cs typeface="+mn-cs"/>
            </a:rPr>
            <a:t>個別管理計画の早期策定を進め、中長期的な視点に立った将来への投資を行うとともに、公共施設の老朽化対策、扶助費などの義務的経費の増嵩に対応するため、物件費や人件費の抑制策を徹底していくことはもちろん、住民満足度にも配慮しながら、バランスのとれた行財政運営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5,706
5,689
134.02
4,495,200
4,109,386
191,226
2,615,785
4,510,427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160401</xdr:rowOff>
    </xdr:from>
    <xdr:to>
      <xdr:col>24</xdr:col>
      <xdr:colOff>63500</xdr:colOff>
      <xdr:row>35</xdr:row>
      <xdr:rowOff>28575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9701"/>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157607</xdr:rowOff>
    </xdr:from>
    <xdr:to>
      <xdr:col>19</xdr:col>
      <xdr:colOff>177800</xdr:colOff>
      <xdr:row>34</xdr:row>
      <xdr:rowOff>160401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6907"/>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157607</xdr:rowOff>
    </xdr:from>
    <xdr:to>
      <xdr:col>15</xdr:col>
      <xdr:colOff>50800</xdr:colOff>
      <xdr:row>35</xdr:row>
      <xdr:rowOff>93345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6907"/>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123825</xdr:rowOff>
    </xdr:from>
    <xdr:to>
      <xdr:col>10</xdr:col>
      <xdr:colOff>114300</xdr:colOff>
      <xdr:row>35</xdr:row>
      <xdr:rowOff>93345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312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149225</xdr:rowOff>
    </xdr:from>
    <xdr:to>
      <xdr:col>24</xdr:col>
      <xdr:colOff>114300</xdr:colOff>
      <xdr:row>35</xdr:row>
      <xdr:rowOff>79375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109601</xdr:rowOff>
    </xdr:from>
    <xdr:to>
      <xdr:col>20</xdr:col>
      <xdr:colOff>38100</xdr:colOff>
      <xdr:row>35</xdr:row>
      <xdr:rowOff>39751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56278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106807</xdr:rowOff>
    </xdr:from>
    <xdr:to>
      <xdr:col>15</xdr:col>
      <xdr:colOff>101600</xdr:colOff>
      <xdr:row>35</xdr:row>
      <xdr:rowOff>36957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53484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42545</xdr:rowOff>
    </xdr:from>
    <xdr:to>
      <xdr:col>10</xdr:col>
      <xdr:colOff>165100</xdr:colOff>
      <xdr:row>35</xdr:row>
      <xdr:rowOff>144145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160672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73025</xdr:rowOff>
    </xdr:from>
    <xdr:to>
      <xdr:col>6</xdr:col>
      <xdr:colOff>38100</xdr:colOff>
      <xdr:row>35</xdr:row>
      <xdr:rowOff>3175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19702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140364</xdr:rowOff>
    </xdr:from>
    <xdr:to>
      <xdr:col>24</xdr:col>
      <xdr:colOff>63500</xdr:colOff>
      <xdr:row>58</xdr:row>
      <xdr:rowOff>143166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84464"/>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136455</xdr:rowOff>
    </xdr:from>
    <xdr:to>
      <xdr:col>19</xdr:col>
      <xdr:colOff>177800</xdr:colOff>
      <xdr:row>58</xdr:row>
      <xdr:rowOff>140364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80555"/>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76360</xdr:rowOff>
    </xdr:from>
    <xdr:to>
      <xdr:col>15</xdr:col>
      <xdr:colOff>50800</xdr:colOff>
      <xdr:row>58</xdr:row>
      <xdr:rowOff>136455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0460"/>
          <a:ext cx="8890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154022</xdr:rowOff>
    </xdr:from>
    <xdr:to>
      <xdr:col>10</xdr:col>
      <xdr:colOff>114300</xdr:colOff>
      <xdr:row>58</xdr:row>
      <xdr:rowOff>76360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6672"/>
          <a:ext cx="889000" cy="9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92366</xdr:rowOff>
    </xdr:from>
    <xdr:to>
      <xdr:col>24</xdr:col>
      <xdr:colOff>114300</xdr:colOff>
      <xdr:row>59</xdr:row>
      <xdr:rowOff>22516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7293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89564</xdr:rowOff>
    </xdr:from>
    <xdr:to>
      <xdr:col>20</xdr:col>
      <xdr:colOff>38100</xdr:colOff>
      <xdr:row>59</xdr:row>
      <xdr:rowOff>19714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10841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85655</xdr:rowOff>
    </xdr:from>
    <xdr:to>
      <xdr:col>15</xdr:col>
      <xdr:colOff>101600</xdr:colOff>
      <xdr:row>59</xdr:row>
      <xdr:rowOff>15805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25560</xdr:rowOff>
    </xdr:from>
    <xdr:to>
      <xdr:col>10</xdr:col>
      <xdr:colOff>165100</xdr:colOff>
      <xdr:row>58</xdr:row>
      <xdr:rowOff>127160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118287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103222</xdr:rowOff>
    </xdr:from>
    <xdr:to>
      <xdr:col>6</xdr:col>
      <xdr:colOff>38100</xdr:colOff>
      <xdr:row>58</xdr:row>
      <xdr:rowOff>33372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28674</xdr:rowOff>
    </xdr:from>
    <xdr:to>
      <xdr:col>24</xdr:col>
      <xdr:colOff>63500</xdr:colOff>
      <xdr:row>77</xdr:row>
      <xdr:rowOff>85956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30324"/>
          <a:ext cx="838200" cy="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61779</xdr:rowOff>
    </xdr:from>
    <xdr:to>
      <xdr:col>19</xdr:col>
      <xdr:colOff>177800</xdr:colOff>
      <xdr:row>77</xdr:row>
      <xdr:rowOff>85956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63429"/>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53755</xdr:rowOff>
    </xdr:from>
    <xdr:to>
      <xdr:col>15</xdr:col>
      <xdr:colOff>50800</xdr:colOff>
      <xdr:row>77</xdr:row>
      <xdr:rowOff>61779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5405"/>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53755</xdr:rowOff>
    </xdr:from>
    <xdr:to>
      <xdr:col>10</xdr:col>
      <xdr:colOff>114300</xdr:colOff>
      <xdr:row>77</xdr:row>
      <xdr:rowOff>145351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5405"/>
          <a:ext cx="889000" cy="9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149324</xdr:rowOff>
    </xdr:from>
    <xdr:to>
      <xdr:col>24</xdr:col>
      <xdr:colOff>114300</xdr:colOff>
      <xdr:row>77</xdr:row>
      <xdr:rowOff>79474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127751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35156</xdr:rowOff>
    </xdr:from>
    <xdr:to>
      <xdr:col>20</xdr:col>
      <xdr:colOff>38100</xdr:colOff>
      <xdr:row>77</xdr:row>
      <xdr:rowOff>136756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127883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10979</xdr:rowOff>
    </xdr:from>
    <xdr:to>
      <xdr:col>15</xdr:col>
      <xdr:colOff>101600</xdr:colOff>
      <xdr:row>77</xdr:row>
      <xdr:rowOff>112579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103706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2955</xdr:rowOff>
    </xdr:from>
    <xdr:to>
      <xdr:col>10</xdr:col>
      <xdr:colOff>165100</xdr:colOff>
      <xdr:row>77</xdr:row>
      <xdr:rowOff>104555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95682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94551</xdr:rowOff>
    </xdr:from>
    <xdr:to>
      <xdr:col>6</xdr:col>
      <xdr:colOff>38100</xdr:colOff>
      <xdr:row>78</xdr:row>
      <xdr:rowOff>24701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169404</xdr:rowOff>
    </xdr:from>
    <xdr:to>
      <xdr:col>24</xdr:col>
      <xdr:colOff>63500</xdr:colOff>
      <xdr:row>98</xdr:row>
      <xdr:rowOff>4341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00054"/>
          <a:ext cx="8382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1219</xdr:rowOff>
    </xdr:from>
    <xdr:to>
      <xdr:col>19</xdr:col>
      <xdr:colOff>177800</xdr:colOff>
      <xdr:row>98</xdr:row>
      <xdr:rowOff>4341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03319"/>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1219</xdr:rowOff>
    </xdr:from>
    <xdr:to>
      <xdr:col>15</xdr:col>
      <xdr:colOff>50800</xdr:colOff>
      <xdr:row>98</xdr:row>
      <xdr:rowOff>8941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331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8941</xdr:rowOff>
    </xdr:from>
    <xdr:to>
      <xdr:col>10</xdr:col>
      <xdr:colOff>114300</xdr:colOff>
      <xdr:row>98</xdr:row>
      <xdr:rowOff>10226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104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118604</xdr:rowOff>
    </xdr:from>
    <xdr:to>
      <xdr:col>24</xdr:col>
      <xdr:colOff>114300</xdr:colOff>
      <xdr:row>98</xdr:row>
      <xdr:rowOff>48754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33531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124991</xdr:rowOff>
    </xdr:from>
    <xdr:to>
      <xdr:col>20</xdr:col>
      <xdr:colOff>38100</xdr:colOff>
      <xdr:row>98</xdr:row>
      <xdr:rowOff>55141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121869</xdr:rowOff>
    </xdr:from>
    <xdr:to>
      <xdr:col>15</xdr:col>
      <xdr:colOff>101600</xdr:colOff>
      <xdr:row>98</xdr:row>
      <xdr:rowOff>52019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43146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129591</xdr:rowOff>
    </xdr:from>
    <xdr:to>
      <xdr:col>10</xdr:col>
      <xdr:colOff>165100</xdr:colOff>
      <xdr:row>98</xdr:row>
      <xdr:rowOff>59741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130876</xdr:rowOff>
    </xdr:from>
    <xdr:to>
      <xdr:col>6</xdr:col>
      <xdr:colOff>38100</xdr:colOff>
      <xdr:row>98</xdr:row>
      <xdr:rowOff>61026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52153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11531</xdr:rowOff>
    </xdr:from>
    <xdr:to>
      <xdr:col>55</xdr:col>
      <xdr:colOff>0</xdr:colOff>
      <xdr:row>58</xdr:row>
      <xdr:rowOff>24666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55631"/>
          <a:ext cx="838200" cy="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10888</xdr:rowOff>
    </xdr:from>
    <xdr:to>
      <xdr:col>50</xdr:col>
      <xdr:colOff>114300</xdr:colOff>
      <xdr:row>58</xdr:row>
      <xdr:rowOff>24666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54988"/>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10888</xdr:rowOff>
    </xdr:from>
    <xdr:to>
      <xdr:col>45</xdr:col>
      <xdr:colOff>177800</xdr:colOff>
      <xdr:row>58</xdr:row>
      <xdr:rowOff>12550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54988"/>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12550</xdr:rowOff>
    </xdr:from>
    <xdr:to>
      <xdr:col>41</xdr:col>
      <xdr:colOff>50800</xdr:colOff>
      <xdr:row>58</xdr:row>
      <xdr:rowOff>38177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56650"/>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132181</xdr:rowOff>
    </xdr:from>
    <xdr:to>
      <xdr:col>55</xdr:col>
      <xdr:colOff>50800</xdr:colOff>
      <xdr:row>58</xdr:row>
      <xdr:rowOff>62331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47108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145316</xdr:rowOff>
    </xdr:from>
    <xdr:to>
      <xdr:col>50</xdr:col>
      <xdr:colOff>165100</xdr:colOff>
      <xdr:row>58</xdr:row>
      <xdr:rowOff>75466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66593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131538</xdr:rowOff>
    </xdr:from>
    <xdr:to>
      <xdr:col>46</xdr:col>
      <xdr:colOff>38100</xdr:colOff>
      <xdr:row>58</xdr:row>
      <xdr:rowOff>61688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52815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133200</xdr:rowOff>
    </xdr:from>
    <xdr:to>
      <xdr:col>41</xdr:col>
      <xdr:colOff>101600</xdr:colOff>
      <xdr:row>58</xdr:row>
      <xdr:rowOff>63350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54477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158827</xdr:rowOff>
    </xdr:from>
    <xdr:to>
      <xdr:col>36</xdr:col>
      <xdr:colOff>165100</xdr:colOff>
      <xdr:row>58</xdr:row>
      <xdr:rowOff>88977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41250</xdr:rowOff>
    </xdr:from>
    <xdr:to>
      <xdr:col>55</xdr:col>
      <xdr:colOff>0</xdr:colOff>
      <xdr:row>77</xdr:row>
      <xdr:rowOff>72377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2900"/>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72377</xdr:rowOff>
    </xdr:from>
    <xdr:to>
      <xdr:col>50</xdr:col>
      <xdr:colOff>114300</xdr:colOff>
      <xdr:row>77</xdr:row>
      <xdr:rowOff>77197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7402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18962</xdr:rowOff>
    </xdr:from>
    <xdr:to>
      <xdr:col>45</xdr:col>
      <xdr:colOff>177800</xdr:colOff>
      <xdr:row>77</xdr:row>
      <xdr:rowOff>77197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20612"/>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18962</xdr:rowOff>
    </xdr:from>
    <xdr:to>
      <xdr:col>41</xdr:col>
      <xdr:colOff>50800</xdr:colOff>
      <xdr:row>78</xdr:row>
      <xdr:rowOff>57804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20612"/>
          <a:ext cx="889000" cy="2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161900</xdr:rowOff>
    </xdr:from>
    <xdr:to>
      <xdr:col>55</xdr:col>
      <xdr:colOff>50800</xdr:colOff>
      <xdr:row>77</xdr:row>
      <xdr:rowOff>92050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140327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21577</xdr:rowOff>
    </xdr:from>
    <xdr:to>
      <xdr:col>50</xdr:col>
      <xdr:colOff>165100</xdr:colOff>
      <xdr:row>77</xdr:row>
      <xdr:rowOff>123177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114304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26397</xdr:rowOff>
    </xdr:from>
    <xdr:to>
      <xdr:col>46</xdr:col>
      <xdr:colOff>38100</xdr:colOff>
      <xdr:row>77</xdr:row>
      <xdr:rowOff>127997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119124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139612</xdr:rowOff>
    </xdr:from>
    <xdr:to>
      <xdr:col>41</xdr:col>
      <xdr:colOff>101600</xdr:colOff>
      <xdr:row>77</xdr:row>
      <xdr:rowOff>69762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60889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7004</xdr:rowOff>
    </xdr:from>
    <xdr:to>
      <xdr:col>36</xdr:col>
      <xdr:colOff>165100</xdr:colOff>
      <xdr:row>78</xdr:row>
      <xdr:rowOff>108604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99731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7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87968</xdr:rowOff>
    </xdr:from>
    <xdr:to>
      <xdr:col>55</xdr:col>
      <xdr:colOff>0</xdr:colOff>
      <xdr:row>96</xdr:row>
      <xdr:rowOff>141780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547168"/>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87968</xdr:rowOff>
    </xdr:from>
    <xdr:to>
      <xdr:col>50</xdr:col>
      <xdr:colOff>114300</xdr:colOff>
      <xdr:row>96</xdr:row>
      <xdr:rowOff>100098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547168"/>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100098</xdr:rowOff>
    </xdr:from>
    <xdr:to>
      <xdr:col>45</xdr:col>
      <xdr:colOff>177800</xdr:colOff>
      <xdr:row>96</xdr:row>
      <xdr:rowOff>143526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59298"/>
          <a:ext cx="889000" cy="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129916</xdr:rowOff>
    </xdr:from>
    <xdr:to>
      <xdr:col>41</xdr:col>
      <xdr:colOff>50800</xdr:colOff>
      <xdr:row>96</xdr:row>
      <xdr:rowOff>143526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89116"/>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90980</xdr:rowOff>
    </xdr:from>
    <xdr:to>
      <xdr:col>55</xdr:col>
      <xdr:colOff>50800</xdr:colOff>
      <xdr:row>97</xdr:row>
      <xdr:rowOff>21130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69407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2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37168</xdr:rowOff>
    </xdr:from>
    <xdr:to>
      <xdr:col>50</xdr:col>
      <xdr:colOff>165100</xdr:colOff>
      <xdr:row>96</xdr:row>
      <xdr:rowOff>138768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129895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5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49298</xdr:rowOff>
    </xdr:from>
    <xdr:to>
      <xdr:col>46</xdr:col>
      <xdr:colOff>38100</xdr:colOff>
      <xdr:row>96</xdr:row>
      <xdr:rowOff>150898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142025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92726</xdr:rowOff>
    </xdr:from>
    <xdr:to>
      <xdr:col>41</xdr:col>
      <xdr:colOff>101600</xdr:colOff>
      <xdr:row>97</xdr:row>
      <xdr:rowOff>22876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79116</xdr:rowOff>
    </xdr:from>
    <xdr:to>
      <xdr:col>36</xdr:col>
      <xdr:colOff>165100</xdr:colOff>
      <xdr:row>97</xdr:row>
      <xdr:rowOff>9266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82764</xdr:rowOff>
    </xdr:from>
    <xdr:to>
      <xdr:col>85</xdr:col>
      <xdr:colOff>127000</xdr:colOff>
      <xdr:row>37</xdr:row>
      <xdr:rowOff>2487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54964"/>
          <a:ext cx="8382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130137</xdr:rowOff>
    </xdr:from>
    <xdr:to>
      <xdr:col>81</xdr:col>
      <xdr:colOff>50800</xdr:colOff>
      <xdr:row>37</xdr:row>
      <xdr:rowOff>2487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02337"/>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130137</xdr:rowOff>
    </xdr:from>
    <xdr:to>
      <xdr:col>76</xdr:col>
      <xdr:colOff>114300</xdr:colOff>
      <xdr:row>36</xdr:row>
      <xdr:rowOff>133901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02337"/>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95542</xdr:rowOff>
    </xdr:from>
    <xdr:to>
      <xdr:col>71</xdr:col>
      <xdr:colOff>177800</xdr:colOff>
      <xdr:row>36</xdr:row>
      <xdr:rowOff>133901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67742"/>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31964</xdr:rowOff>
    </xdr:from>
    <xdr:to>
      <xdr:col>85</xdr:col>
      <xdr:colOff>177800</xdr:colOff>
      <xdr:row>36</xdr:row>
      <xdr:rowOff>133564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54841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123137</xdr:rowOff>
    </xdr:from>
    <xdr:to>
      <xdr:col>81</xdr:col>
      <xdr:colOff>101600</xdr:colOff>
      <xdr:row>37</xdr:row>
      <xdr:rowOff>53287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69814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79337</xdr:rowOff>
    </xdr:from>
    <xdr:to>
      <xdr:col>76</xdr:col>
      <xdr:colOff>165100</xdr:colOff>
      <xdr:row>37</xdr:row>
      <xdr:rowOff>9487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26014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83101</xdr:rowOff>
    </xdr:from>
    <xdr:to>
      <xdr:col>72</xdr:col>
      <xdr:colOff>38100</xdr:colOff>
      <xdr:row>37</xdr:row>
      <xdr:rowOff>13251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29778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44742</xdr:rowOff>
    </xdr:from>
    <xdr:to>
      <xdr:col>67</xdr:col>
      <xdr:colOff>101600</xdr:colOff>
      <xdr:row>36</xdr:row>
      <xdr:rowOff>146342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162869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10579</xdr:rowOff>
    </xdr:from>
    <xdr:to>
      <xdr:col>85</xdr:col>
      <xdr:colOff>127000</xdr:colOff>
      <xdr:row>58</xdr:row>
      <xdr:rowOff>68468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83229"/>
          <a:ext cx="838200" cy="2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156304</xdr:rowOff>
    </xdr:from>
    <xdr:to>
      <xdr:col>81</xdr:col>
      <xdr:colOff>50800</xdr:colOff>
      <xdr:row>58</xdr:row>
      <xdr:rowOff>68468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28954"/>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156304</xdr:rowOff>
    </xdr:from>
    <xdr:to>
      <xdr:col>76</xdr:col>
      <xdr:colOff>114300</xdr:colOff>
      <xdr:row>58</xdr:row>
      <xdr:rowOff>46865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28954"/>
          <a:ext cx="889000" cy="6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46865</xdr:rowOff>
    </xdr:from>
    <xdr:to>
      <xdr:col>71</xdr:col>
      <xdr:colOff>177800</xdr:colOff>
      <xdr:row>58</xdr:row>
      <xdr:rowOff>78458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90965"/>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131229</xdr:rowOff>
    </xdr:from>
    <xdr:to>
      <xdr:col>85</xdr:col>
      <xdr:colOff>177800</xdr:colOff>
      <xdr:row>57</xdr:row>
      <xdr:rowOff>61379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154106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17668</xdr:rowOff>
    </xdr:from>
    <xdr:to>
      <xdr:col>81</xdr:col>
      <xdr:colOff>101600</xdr:colOff>
      <xdr:row>58</xdr:row>
      <xdr:rowOff>119268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110395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105504</xdr:rowOff>
    </xdr:from>
    <xdr:to>
      <xdr:col>76</xdr:col>
      <xdr:colOff>165100</xdr:colOff>
      <xdr:row>58</xdr:row>
      <xdr:rowOff>35654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26781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7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167515</xdr:rowOff>
    </xdr:from>
    <xdr:to>
      <xdr:col>72</xdr:col>
      <xdr:colOff>38100</xdr:colOff>
      <xdr:row>58</xdr:row>
      <xdr:rowOff>97665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88792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27658</xdr:rowOff>
    </xdr:from>
    <xdr:to>
      <xdr:col>67</xdr:col>
      <xdr:colOff>101600</xdr:colOff>
      <xdr:row>58</xdr:row>
      <xdr:rowOff>129258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7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120385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91446</xdr:rowOff>
    </xdr:from>
    <xdr:to>
      <xdr:col>85</xdr:col>
      <xdr:colOff>127000</xdr:colOff>
      <xdr:row>79</xdr:row>
      <xdr:rowOff>6286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64546"/>
          <a:ext cx="838200" cy="8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80995</xdr:rowOff>
    </xdr:from>
    <xdr:to>
      <xdr:col>81</xdr:col>
      <xdr:colOff>50800</xdr:colOff>
      <xdr:row>79</xdr:row>
      <xdr:rowOff>6286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282645"/>
          <a:ext cx="889000" cy="2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80995</xdr:rowOff>
    </xdr:from>
    <xdr:to>
      <xdr:col>76</xdr:col>
      <xdr:colOff>114300</xdr:colOff>
      <xdr:row>79</xdr:row>
      <xdr:rowOff>26867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282645"/>
          <a:ext cx="889000" cy="2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26867</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71417"/>
          <a:ext cx="889000" cy="7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40646</xdr:rowOff>
    </xdr:from>
    <xdr:to>
      <xdr:col>85</xdr:col>
      <xdr:colOff>177800</xdr:colOff>
      <xdr:row>78</xdr:row>
      <xdr:rowOff>142246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63523</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126936</xdr:rowOff>
    </xdr:from>
    <xdr:to>
      <xdr:col>81</xdr:col>
      <xdr:colOff>101600</xdr:colOff>
      <xdr:row>79</xdr:row>
      <xdr:rowOff>57086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73613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30195</xdr:rowOff>
    </xdr:from>
    <xdr:to>
      <xdr:col>76</xdr:col>
      <xdr:colOff>165100</xdr:colOff>
      <xdr:row>77</xdr:row>
      <xdr:rowOff>131795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148322</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292795" y="1300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147517</xdr:rowOff>
    </xdr:from>
    <xdr:to>
      <xdr:col>72</xdr:col>
      <xdr:colOff>38100</xdr:colOff>
      <xdr:row>79</xdr:row>
      <xdr:rowOff>77667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94194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151011</xdr:rowOff>
    </xdr:from>
    <xdr:to>
      <xdr:col>85</xdr:col>
      <xdr:colOff>127000</xdr:colOff>
      <xdr:row>96</xdr:row>
      <xdr:rowOff>156735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10211"/>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156735</xdr:rowOff>
    </xdr:from>
    <xdr:to>
      <xdr:col>81</xdr:col>
      <xdr:colOff>50800</xdr:colOff>
      <xdr:row>96</xdr:row>
      <xdr:rowOff>167808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15935"/>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167808</xdr:rowOff>
    </xdr:from>
    <xdr:to>
      <xdr:col>76</xdr:col>
      <xdr:colOff>114300</xdr:colOff>
      <xdr:row>97</xdr:row>
      <xdr:rowOff>18309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27008"/>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15886</xdr:rowOff>
    </xdr:from>
    <xdr:to>
      <xdr:col>71</xdr:col>
      <xdr:colOff>177800</xdr:colOff>
      <xdr:row>97</xdr:row>
      <xdr:rowOff>18309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465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100211</xdr:rowOff>
    </xdr:from>
    <xdr:to>
      <xdr:col>85</xdr:col>
      <xdr:colOff>177800</xdr:colOff>
      <xdr:row>97</xdr:row>
      <xdr:rowOff>30361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78638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105935</xdr:rowOff>
    </xdr:from>
    <xdr:to>
      <xdr:col>81</xdr:col>
      <xdr:colOff>101600</xdr:colOff>
      <xdr:row>97</xdr:row>
      <xdr:rowOff>36085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27212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117008</xdr:rowOff>
    </xdr:from>
    <xdr:to>
      <xdr:col>76</xdr:col>
      <xdr:colOff>165100</xdr:colOff>
      <xdr:row>97</xdr:row>
      <xdr:rowOff>47158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138959</xdr:rowOff>
    </xdr:from>
    <xdr:to>
      <xdr:col>72</xdr:col>
      <xdr:colOff>38100</xdr:colOff>
      <xdr:row>97</xdr:row>
      <xdr:rowOff>69109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60236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136536</xdr:rowOff>
    </xdr:from>
    <xdr:to>
      <xdr:col>67</xdr:col>
      <xdr:colOff>101600</xdr:colOff>
      <xdr:row>97</xdr:row>
      <xdr:rowOff>66686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57813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ほぼ全ての費目で類似団体平均値を下回っている。前年度</a:t>
          </a:r>
          <a:r>
            <a:rPr kumimoji="1" lang="ja-JP" altLang="en-US" sz="1100">
              <a:solidFill>
                <a:schemeClr val="dk1"/>
              </a:solidFill>
              <a:effectLst/>
              <a:latin typeface="+mn-lt"/>
              <a:ea typeface="+mn-ea"/>
              <a:cs typeface="+mn-cs"/>
            </a:rPr>
            <a:t>を下</a:t>
          </a:r>
          <a:r>
            <a:rPr kumimoji="1" lang="ja-JP" altLang="ja-JP" sz="1100">
              <a:solidFill>
                <a:schemeClr val="dk1"/>
              </a:solidFill>
              <a:effectLst/>
              <a:latin typeface="+mn-lt"/>
              <a:ea typeface="+mn-ea"/>
              <a:cs typeface="+mn-cs"/>
            </a:rPr>
            <a:t>回った目的別歳出は、</a:t>
          </a:r>
          <a:r>
            <a:rPr kumimoji="1" lang="ja-JP" altLang="en-US" sz="1100">
              <a:solidFill>
                <a:schemeClr val="dk1"/>
              </a:solidFill>
              <a:effectLst/>
              <a:latin typeface="+mn-lt"/>
              <a:ea typeface="+mn-ea"/>
              <a:cs typeface="+mn-cs"/>
            </a:rPr>
            <a:t>土木費で</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75,445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総務費で</a:t>
          </a:r>
          <a:r>
            <a:rPr kumimoji="1" lang="en-US" altLang="ja-JP" sz="1100">
              <a:solidFill>
                <a:schemeClr val="dk1"/>
              </a:solidFill>
              <a:effectLst/>
              <a:latin typeface="+mn-lt"/>
              <a:ea typeface="+mn-ea"/>
              <a:cs typeface="+mn-cs"/>
            </a:rPr>
            <a:t>17,437</a:t>
          </a:r>
          <a:r>
            <a:rPr kumimoji="1" lang="ja-JP" altLang="en-US" sz="1100">
              <a:solidFill>
                <a:schemeClr val="dk1"/>
              </a:solidFill>
              <a:effectLst/>
              <a:latin typeface="+mn-lt"/>
              <a:ea typeface="+mn-ea"/>
              <a:cs typeface="+mn-cs"/>
            </a:rPr>
            <a:t>千円減（△</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となっている。また、公債費についても類似団体の</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割程度となっており、プライマリーバランスに配慮した行財政を進めてきた成果の表れと考える。一方、類似団体平均を上回っているのは、教育費で</a:t>
          </a:r>
          <a:r>
            <a:rPr kumimoji="1" lang="ja-JP" altLang="en-US" sz="1100">
              <a:solidFill>
                <a:schemeClr val="dk1"/>
              </a:solidFill>
              <a:effectLst/>
              <a:latin typeface="+mn-lt"/>
              <a:ea typeface="+mn-ea"/>
              <a:cs typeface="+mn-cs"/>
            </a:rPr>
            <a:t>小中学校施設整備事業実施設計業務等により</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165,076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41.0</a:t>
          </a:r>
          <a:r>
            <a:rPr kumimoji="1" lang="ja-JP" altLang="ja-JP" sz="1100">
              <a:solidFill>
                <a:schemeClr val="dk1"/>
              </a:solidFill>
              <a:effectLst/>
              <a:latin typeface="+mn-lt"/>
              <a:ea typeface="+mn-ea"/>
              <a:cs typeface="+mn-cs"/>
            </a:rPr>
            <a:t>％）、災害復旧費で</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年災の本格工事が行われ</a:t>
          </a:r>
          <a:r>
            <a:rPr kumimoji="1" lang="en-US" altLang="ja-JP" sz="1100">
              <a:solidFill>
                <a:schemeClr val="dk1"/>
              </a:solidFill>
              <a:effectLst/>
              <a:latin typeface="+mn-lt"/>
              <a:ea typeface="+mn-ea"/>
              <a:cs typeface="+mn-cs"/>
            </a:rPr>
            <a:t>148,043</a:t>
          </a:r>
          <a:r>
            <a:rPr kumimoji="1" lang="ja-JP" altLang="ja-JP" sz="1100">
              <a:solidFill>
                <a:schemeClr val="dk1"/>
              </a:solidFill>
              <a:effectLst/>
              <a:latin typeface="+mn-lt"/>
              <a:ea typeface="+mn-ea"/>
              <a:cs typeface="+mn-cs"/>
            </a:rPr>
            <a:t>千円増（＋</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％）、消防費で</a:t>
          </a:r>
          <a:r>
            <a:rPr kumimoji="1" lang="ja-JP" altLang="en-US" sz="1100">
              <a:solidFill>
                <a:schemeClr val="dk1"/>
              </a:solidFill>
              <a:effectLst/>
              <a:latin typeface="+mn-lt"/>
              <a:ea typeface="+mn-ea"/>
              <a:cs typeface="+mn-cs"/>
            </a:rPr>
            <a:t>は役場庁舎非常用発電機更新他工事等に伴い</a:t>
          </a:r>
          <a:r>
            <a:rPr kumimoji="1" lang="ja-JP" altLang="ja-JP"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63,422</a:t>
          </a:r>
          <a:r>
            <a:rPr kumimoji="1" lang="ja-JP" altLang="ja-JP" sz="1100">
              <a:solidFill>
                <a:schemeClr val="dk1"/>
              </a:solidFill>
              <a:effectLst/>
              <a:latin typeface="+mn-lt"/>
              <a:ea typeface="+mn-ea"/>
              <a:cs typeface="+mn-cs"/>
            </a:rPr>
            <a:t>千円増（＋</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費では</a:t>
          </a:r>
          <a:r>
            <a:rPr kumimoji="1" lang="ja-JP" altLang="en-US" sz="1100">
              <a:solidFill>
                <a:schemeClr val="dk1"/>
              </a:solidFill>
              <a:effectLst/>
              <a:latin typeface="+mn-lt"/>
              <a:ea typeface="+mn-ea"/>
              <a:cs typeface="+mn-cs"/>
            </a:rPr>
            <a:t>自立支援介護等給付費やプレミアム付商品券事業</a:t>
          </a:r>
          <a:r>
            <a:rPr kumimoji="1" lang="ja-JP" altLang="ja-JP" sz="1100">
              <a:solidFill>
                <a:schemeClr val="dk1"/>
              </a:solidFill>
              <a:effectLst/>
              <a:latin typeface="+mn-lt"/>
              <a:ea typeface="+mn-ea"/>
              <a:cs typeface="+mn-cs"/>
            </a:rPr>
            <a:t>等に伴い同</a:t>
          </a:r>
          <a:r>
            <a:rPr kumimoji="1" lang="en-US" altLang="ja-JP" sz="1100">
              <a:solidFill>
                <a:schemeClr val="dk1"/>
              </a:solidFill>
              <a:effectLst/>
              <a:latin typeface="+mn-lt"/>
              <a:ea typeface="+mn-ea"/>
              <a:cs typeface="+mn-cs"/>
            </a:rPr>
            <a:t>57,160</a:t>
          </a:r>
          <a:r>
            <a:rPr kumimoji="1" lang="ja-JP" altLang="ja-JP" sz="1100">
              <a:solidFill>
                <a:schemeClr val="dk1"/>
              </a:solidFill>
              <a:effectLst/>
              <a:latin typeface="+mn-lt"/>
              <a:ea typeface="+mn-ea"/>
              <a:cs typeface="+mn-cs"/>
            </a:rPr>
            <a:t>千円増（＋</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％）となっている。令和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は新型コロナウイルス感染症対策の影響で過疎対策事業債の配分が制限され、新規起債額は抑制されるものの、令和３年度は二戸消防署九戸分署移転新築事業や産直施設整備事業等の大規模工事を</a:t>
          </a:r>
          <a:r>
            <a:rPr kumimoji="1" lang="ja-JP" altLang="ja-JP" sz="1100">
              <a:solidFill>
                <a:schemeClr val="dk1"/>
              </a:solidFill>
              <a:effectLst/>
              <a:latin typeface="+mn-lt"/>
              <a:ea typeface="+mn-ea"/>
              <a:cs typeface="+mn-cs"/>
            </a:rPr>
            <a:t>予定して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予算規模の増大は免れない。</a:t>
          </a:r>
          <a:r>
            <a:rPr kumimoji="1" lang="ja-JP" altLang="ja-JP" sz="1100">
              <a:solidFill>
                <a:schemeClr val="dk1"/>
              </a:solidFill>
              <a:effectLst/>
              <a:latin typeface="+mn-lt"/>
              <a:ea typeface="+mn-ea"/>
              <a:cs typeface="+mn-cs"/>
            </a:rPr>
            <a:t>その後は</a:t>
          </a:r>
          <a:r>
            <a:rPr kumimoji="1" lang="ja-JP" altLang="en-US" sz="1100">
              <a:solidFill>
                <a:schemeClr val="dk1"/>
              </a:solidFill>
              <a:effectLst/>
              <a:latin typeface="+mn-lt"/>
              <a:ea typeface="+mn-ea"/>
              <a:cs typeface="+mn-cs"/>
            </a:rPr>
            <a:t>公債費の抑制に徹底的に努めていく必要がある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全体的に、人件費及び公債費の抑制が功を奏している数値となっているが、一方で扶助費や物件費、補助費等</a:t>
          </a:r>
          <a:r>
            <a:rPr kumimoji="1" lang="ja-JP" altLang="en-US" sz="1100">
              <a:solidFill>
                <a:schemeClr val="dk1"/>
              </a:solidFill>
              <a:effectLst/>
              <a:latin typeface="+mn-lt"/>
              <a:ea typeface="+mn-ea"/>
              <a:cs typeface="+mn-cs"/>
            </a:rPr>
            <a:t>は肥大化して</a:t>
          </a:r>
          <a:r>
            <a:rPr kumimoji="1" lang="ja-JP" altLang="ja-JP" sz="1100">
              <a:solidFill>
                <a:schemeClr val="dk1"/>
              </a:solidFill>
              <a:effectLst/>
              <a:latin typeface="+mn-lt"/>
              <a:ea typeface="+mn-ea"/>
              <a:cs typeface="+mn-cs"/>
            </a:rPr>
            <a:t>おり、</a:t>
          </a:r>
          <a:r>
            <a:rPr kumimoji="1" lang="ja-JP" altLang="en-US" sz="1100">
              <a:solidFill>
                <a:schemeClr val="dk1"/>
              </a:solidFill>
              <a:effectLst/>
              <a:latin typeface="+mn-lt"/>
              <a:ea typeface="+mn-ea"/>
              <a:cs typeface="+mn-cs"/>
            </a:rPr>
            <a:t>加えて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大規模公共工事も予定されている。</a:t>
          </a:r>
          <a:r>
            <a:rPr kumimoji="1" lang="ja-JP" altLang="ja-JP" sz="1100">
              <a:solidFill>
                <a:schemeClr val="dk1"/>
              </a:solidFill>
              <a:effectLst/>
              <a:latin typeface="+mn-lt"/>
              <a:ea typeface="+mn-ea"/>
              <a:cs typeface="+mn-cs"/>
            </a:rPr>
            <a:t>行政コストを押し上げる要因となる</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事業についは、</a:t>
          </a:r>
          <a:r>
            <a:rPr kumimoji="1" lang="ja-JP" altLang="en-US" sz="1100">
              <a:solidFill>
                <a:schemeClr val="dk1"/>
              </a:solidFill>
              <a:effectLst/>
              <a:latin typeface="+mn-lt"/>
              <a:ea typeface="+mn-ea"/>
              <a:cs typeface="+mn-cs"/>
            </a:rPr>
            <a:t>適宜</a:t>
          </a:r>
          <a:r>
            <a:rPr kumimoji="1" lang="ja-JP" altLang="ja-JP" sz="1100">
              <a:solidFill>
                <a:schemeClr val="dk1"/>
              </a:solidFill>
              <a:effectLst/>
              <a:latin typeface="+mn-lt"/>
              <a:ea typeface="+mn-ea"/>
              <a:cs typeface="+mn-cs"/>
            </a:rPr>
            <a:t>見直しを図っていく必要がある。</a:t>
          </a:r>
          <a:endParaRPr lang="ja-JP" altLang="ja-JP" sz="1400">
            <a:effectLst/>
          </a:endParaRPr>
        </a:p>
        <a:p>
          <a:r>
            <a:rPr kumimoji="1" lang="ja-JP" altLang="ja-JP" sz="1100">
              <a:solidFill>
                <a:schemeClr val="dk1"/>
              </a:solidFill>
              <a:effectLst/>
              <a:latin typeface="+mn-lt"/>
              <a:ea typeface="+mn-ea"/>
              <a:cs typeface="+mn-cs"/>
            </a:rPr>
            <a:t>　今後は、公共施設の老朽化に対する行政需要の高まりが予想される中で、施設の統廃合・整理合理化をいかに進めるかが課題となっており、公共施設個別管理計画の策定を早急に進め、長期的視点に立って</a:t>
          </a:r>
          <a:r>
            <a:rPr kumimoji="1" lang="ja-JP" altLang="en-US" sz="1100">
              <a:solidFill>
                <a:schemeClr val="dk1"/>
              </a:solidFill>
              <a:effectLst/>
              <a:latin typeface="+mn-lt"/>
              <a:ea typeface="+mn-ea"/>
              <a:cs typeface="+mn-cs"/>
            </a:rPr>
            <a:t>関わる関わる</a:t>
          </a:r>
          <a:r>
            <a:rPr kumimoji="1" lang="ja-JP" altLang="ja-JP" sz="1100">
              <a:solidFill>
                <a:schemeClr val="dk1"/>
              </a:solidFill>
              <a:effectLst/>
              <a:latin typeface="+mn-lt"/>
              <a:ea typeface="+mn-ea"/>
              <a:cs typeface="+mn-cs"/>
            </a:rPr>
            <a:t>戦略的な投資を行っていきたい。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年度の単年度収支は、前年度実質収支の相殺によって</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字となり、実質単年度収支でも</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に転じた。これは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年度の実質収支額が突出して大きかったことが挙げられるため財政上問題</a:t>
          </a:r>
          <a:r>
            <a:rPr kumimoji="1" lang="ja-JP" altLang="en-US" sz="1100">
              <a:solidFill>
                <a:schemeClr val="dk1"/>
              </a:solidFill>
              <a:effectLst/>
              <a:latin typeface="+mn-lt"/>
              <a:ea typeface="+mn-ea"/>
              <a:cs typeface="+mn-cs"/>
            </a:rPr>
            <a:t>ない</a:t>
          </a:r>
          <a:r>
            <a:rPr kumimoji="1" lang="ja-JP" altLang="ja-JP" sz="1100">
              <a:solidFill>
                <a:schemeClr val="dk1"/>
              </a:solidFill>
              <a:effectLst/>
              <a:latin typeface="+mn-lt"/>
              <a:ea typeface="+mn-ea"/>
              <a:cs typeface="+mn-cs"/>
            </a:rPr>
            <a:t>ものと思われる。財政調整基金残高は、平成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年度から徹底して取り組んできた行財政改革の結果、年々増加してきている。</a:t>
          </a:r>
          <a:endParaRPr lang="ja-JP" altLang="ja-JP" sz="1400">
            <a:effectLst/>
          </a:endParaRPr>
        </a:p>
        <a:p>
          <a:r>
            <a:rPr kumimoji="1" lang="ja-JP" altLang="ja-JP" sz="1100">
              <a:solidFill>
                <a:schemeClr val="dk1"/>
              </a:solidFill>
              <a:effectLst/>
              <a:latin typeface="+mn-lt"/>
              <a:ea typeface="+mn-ea"/>
              <a:cs typeface="+mn-cs"/>
            </a:rPr>
            <a:t>　歳入・歳出のバランスには今後も配慮を続ける必要があるが、住民ニーズの把握と的確な事業を展開し、安定した行政運営に努めていく。</a:t>
          </a:r>
          <a:endParaRPr lang="ja-JP" altLang="ja-JP" sz="1400">
            <a:effectLst/>
          </a:endParaRPr>
        </a:p>
        <a:p>
          <a:r>
            <a:rPr kumimoji="1" lang="ja-JP" altLang="ja-JP" sz="1100">
              <a:solidFill>
                <a:schemeClr val="dk1"/>
              </a:solidFill>
              <a:effectLst/>
              <a:latin typeface="+mn-lt"/>
              <a:ea typeface="+mn-ea"/>
              <a:cs typeface="+mn-cs"/>
            </a:rPr>
            <a:t>　財政調整基金については、数年後予定している大規模公共工事や公共施設老朽化対策のための財源として適正に運用していく。また、新たな特定目的基金を設置したところであり有効活用し、住民の目線に立った財政運営を心掛け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全ての特別会計事業が黒字またはゼロ収支を維持している。今後も健全な財政運営に努める。特別会計については、住民サービスの維持向上を図りつつも、近年増加傾向にある一般会計からの繰出金を抑制していく。</a:t>
          </a:r>
          <a:endParaRPr lang="ja-JP" altLang="ja-JP" sz="1400">
            <a:effectLst/>
          </a:endParaRPr>
        </a:p>
        <a:p>
          <a:r>
            <a:rPr kumimoji="1" lang="ja-JP" altLang="ja-JP" sz="1100">
              <a:solidFill>
                <a:schemeClr val="dk1"/>
              </a:solidFill>
              <a:effectLst/>
              <a:latin typeface="+mn-lt"/>
              <a:ea typeface="+mn-ea"/>
              <a:cs typeface="+mn-cs"/>
            </a:rPr>
            <a:t>実質収支額及び剰余金</a:t>
          </a:r>
          <a:endParaRPr lang="ja-JP" altLang="ja-JP" sz="1400">
            <a:effectLst/>
          </a:endParaRPr>
        </a:p>
        <a:p>
          <a:r>
            <a:rPr kumimoji="1" lang="ja-JP" altLang="ja-JP" sz="1100">
              <a:solidFill>
                <a:schemeClr val="dk1"/>
              </a:solidFill>
              <a:effectLst/>
              <a:latin typeface="+mn-lt"/>
              <a:ea typeface="+mn-ea"/>
              <a:cs typeface="+mn-cs"/>
            </a:rPr>
            <a:t>◇一般会計　</a:t>
          </a:r>
          <a:r>
            <a:rPr kumimoji="1" lang="en-US" altLang="ja-JP" sz="1100">
              <a:solidFill>
                <a:schemeClr val="dk1"/>
              </a:solidFill>
              <a:effectLst/>
              <a:latin typeface="+mn-lt"/>
              <a:ea typeface="+mn-ea"/>
              <a:cs typeface="+mn-cs"/>
            </a:rPr>
            <a:t>191,226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◇国民健康保険特別会計　</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◇後期高齢者医療特別会計　</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◇農業集落排水事業特別会計　</a:t>
          </a:r>
          <a:r>
            <a:rPr kumimoji="1" lang="en-US" altLang="ja-JP" sz="1100">
              <a:solidFill>
                <a:schemeClr val="dk1"/>
              </a:solidFill>
              <a:effectLst/>
              <a:latin typeface="+mn-lt"/>
              <a:ea typeface="+mn-ea"/>
              <a:cs typeface="+mn-cs"/>
            </a:rPr>
            <a:t>375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◇下水道事業特別会計　</a:t>
          </a:r>
          <a:r>
            <a:rPr kumimoji="1" lang="en-US" altLang="ja-JP" sz="1100">
              <a:solidFill>
                <a:schemeClr val="dk1"/>
              </a:solidFill>
              <a:effectLst/>
              <a:latin typeface="+mn-lt"/>
              <a:ea typeface="+mn-ea"/>
              <a:cs typeface="+mn-cs"/>
            </a:rPr>
            <a:t>4,242</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◇索道事業特別会計　</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◇水道事業会計　</a:t>
          </a:r>
          <a:r>
            <a:rPr kumimoji="1" lang="en-US" altLang="ja-JP" sz="1100">
              <a:solidFill>
                <a:schemeClr val="dk1"/>
              </a:solidFill>
              <a:effectLst/>
              <a:latin typeface="+mn-lt"/>
              <a:ea typeface="+mn-ea"/>
              <a:cs typeface="+mn-cs"/>
            </a:rPr>
            <a:t>243,161</a:t>
          </a:r>
          <a:r>
            <a:rPr kumimoji="1" lang="ja-JP" altLang="ja-JP" sz="1100">
              <a:solidFill>
                <a:schemeClr val="dk1"/>
              </a:solidFill>
              <a:effectLst/>
              <a:latin typeface="+mn-lt"/>
              <a:ea typeface="+mn-ea"/>
              <a:cs typeface="+mn-cs"/>
            </a:rPr>
            <a:t>千円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3"/>
      <c r="DK1" s="183"/>
      <c r="DL1" s="183"/>
      <c r="DM1" s="183"/>
      <c r="DN1" s="183"/>
      <c r="DO1" s="183"/>
    </row>
    <row r="2" spans="1:119" ht="24.75" thickBot="1" x14ac:dyDescent="0.2">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2"/>
      <c r="DK3" s="182"/>
      <c r="DL3" s="182"/>
      <c r="DM3" s="182"/>
      <c r="DN3" s="182"/>
      <c r="DO3" s="182"/>
    </row>
    <row r="4" spans="1:119" ht="18.75" customHeight="1" x14ac:dyDescent="0.15">
      <c r="A4" s="183"/>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4495200</v>
      </c>
      <c r="BO4" s="431"/>
      <c r="BP4" s="431"/>
      <c r="BQ4" s="431"/>
      <c r="BR4" s="431"/>
      <c r="BS4" s="431"/>
      <c r="BT4" s="431"/>
      <c r="BU4" s="432"/>
      <c r="BV4" s="430">
        <v>4113965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7.3</v>
      </c>
      <c r="CU4" s="437"/>
      <c r="CV4" s="437"/>
      <c r="CW4" s="437"/>
      <c r="CX4" s="437"/>
      <c r="CY4" s="437"/>
      <c r="CZ4" s="437"/>
      <c r="DA4" s="438"/>
      <c r="DB4" s="436">
        <v>5.6</v>
      </c>
      <c r="DC4" s="437"/>
      <c r="DD4" s="437"/>
      <c r="DE4" s="437"/>
      <c r="DF4" s="437"/>
      <c r="DG4" s="437"/>
      <c r="DH4" s="437"/>
      <c r="DI4" s="438"/>
      <c r="DJ4" s="182"/>
      <c r="DK4" s="182"/>
      <c r="DL4" s="182"/>
      <c r="DM4" s="182"/>
      <c r="DN4" s="182"/>
      <c r="DO4" s="182"/>
    </row>
    <row r="5" spans="1:119" ht="18.75" customHeight="1" x14ac:dyDescent="0.15">
      <c r="A5" s="183"/>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4109386</v>
      </c>
      <c r="BO5" s="468"/>
      <c r="BP5" s="468"/>
      <c r="BQ5" s="468"/>
      <c r="BR5" s="468"/>
      <c r="BS5" s="468"/>
      <c r="BT5" s="468"/>
      <c r="BU5" s="469"/>
      <c r="BV5" s="467">
        <v>3730371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82.4</v>
      </c>
      <c r="CU5" s="465"/>
      <c r="CV5" s="465"/>
      <c r="CW5" s="465"/>
      <c r="CX5" s="465"/>
      <c r="CY5" s="465"/>
      <c r="CZ5" s="465"/>
      <c r="DA5" s="466"/>
      <c r="DB5" s="464">
        <v>82.2</v>
      </c>
      <c r="DC5" s="465"/>
      <c r="DD5" s="465"/>
      <c r="DE5" s="465"/>
      <c r="DF5" s="465"/>
      <c r="DG5" s="465"/>
      <c r="DH5" s="465"/>
      <c r="DI5" s="466"/>
      <c r="DJ5" s="182"/>
      <c r="DK5" s="182"/>
      <c r="DL5" s="182"/>
      <c r="DM5" s="182"/>
      <c r="DN5" s="182"/>
      <c r="DO5" s="182"/>
    </row>
    <row r="6" spans="1:119" ht="18.75" customHeight="1" x14ac:dyDescent="0.15">
      <c r="A6" s="183"/>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385814</v>
      </c>
      <c r="BO6" s="468"/>
      <c r="BP6" s="468"/>
      <c r="BQ6" s="468"/>
      <c r="BR6" s="468"/>
      <c r="BS6" s="468"/>
      <c r="BT6" s="468"/>
      <c r="BU6" s="469"/>
      <c r="BV6" s="467">
        <v>383594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84.8</v>
      </c>
      <c r="CU6" s="505"/>
      <c r="CV6" s="505"/>
      <c r="CW6" s="505"/>
      <c r="CX6" s="505"/>
      <c r="CY6" s="505"/>
      <c r="CZ6" s="505"/>
      <c r="DA6" s="506"/>
      <c r="DB6" s="504">
        <v>85.4</v>
      </c>
      <c r="DC6" s="505"/>
      <c r="DD6" s="505"/>
      <c r="DE6" s="505"/>
      <c r="DF6" s="505"/>
      <c r="DG6" s="505"/>
      <c r="DH6" s="505"/>
      <c r="DI6" s="506"/>
      <c r="DJ6" s="182"/>
      <c r="DK6" s="182"/>
      <c r="DL6" s="182"/>
      <c r="DM6" s="182"/>
      <c r="DN6" s="182"/>
      <c r="DO6" s="182"/>
    </row>
    <row r="7" spans="1:119" ht="18.75" customHeight="1" x14ac:dyDescent="0.15">
      <c r="A7" s="183"/>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194588</v>
      </c>
      <c r="BO7" s="468"/>
      <c r="BP7" s="468"/>
      <c r="BQ7" s="468"/>
      <c r="BR7" s="468"/>
      <c r="BS7" s="468"/>
      <c r="BT7" s="468"/>
      <c r="BU7" s="469"/>
      <c r="BV7" s="467">
        <v>234594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2615785</v>
      </c>
      <c r="CU7" s="468"/>
      <c r="CV7" s="468"/>
      <c r="CW7" s="468"/>
      <c r="CX7" s="468"/>
      <c r="CY7" s="468"/>
      <c r="CZ7" s="468"/>
      <c r="DA7" s="469"/>
      <c r="DB7" s="467">
        <v>2651816</v>
      </c>
      <c r="DC7" s="468"/>
      <c r="DD7" s="468"/>
      <c r="DE7" s="468"/>
      <c r="DF7" s="468"/>
      <c r="DG7" s="468"/>
      <c r="DH7" s="468"/>
      <c r="DI7" s="469"/>
      <c r="DJ7" s="182"/>
      <c r="DK7" s="182"/>
      <c r="DL7" s="182"/>
      <c r="DM7" s="182"/>
      <c r="DN7" s="182"/>
      <c r="DO7" s="182"/>
    </row>
    <row r="8" spans="1:119" ht="18.75" customHeight="1" thickBot="1" x14ac:dyDescent="0.2">
      <c r="A8" s="183"/>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101</v>
      </c>
      <c r="AV8" s="500"/>
      <c r="AW8" s="500"/>
      <c r="AX8" s="500"/>
      <c r="AY8" s="501" t="s">
        <v>109</v>
      </c>
      <c r="AZ8" s="502"/>
      <c r="BA8" s="502"/>
      <c r="BB8" s="502"/>
      <c r="BC8" s="502"/>
      <c r="BD8" s="502"/>
      <c r="BE8" s="502"/>
      <c r="BF8" s="502"/>
      <c r="BG8" s="502"/>
      <c r="BH8" s="502"/>
      <c r="BI8" s="502"/>
      <c r="BJ8" s="502"/>
      <c r="BK8" s="502"/>
      <c r="BL8" s="502"/>
      <c r="BM8" s="503"/>
      <c r="BN8" s="467">
        <v>191226</v>
      </c>
      <c r="BO8" s="468"/>
      <c r="BP8" s="468"/>
      <c r="BQ8" s="468"/>
      <c r="BR8" s="468"/>
      <c r="BS8" s="468"/>
      <c r="BT8" s="468"/>
      <c r="BU8" s="469"/>
      <c r="BV8" s="467">
        <v>149000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0.21</v>
      </c>
      <c r="DC8" s="508"/>
      <c r="DD8" s="508"/>
      <c r="DE8" s="508"/>
      <c r="DF8" s="508"/>
      <c r="DG8" s="508"/>
      <c r="DH8" s="508"/>
      <c r="DI8" s="509"/>
      <c r="DJ8" s="182"/>
      <c r="DK8" s="182"/>
      <c r="DL8" s="182"/>
      <c r="DM8" s="182"/>
      <c r="DN8" s="182"/>
      <c r="DO8" s="182"/>
    </row>
    <row r="9" spans="1:119" ht="18.75" customHeight="1" thickBot="1" x14ac:dyDescent="0.2">
      <c r="A9" s="183"/>
      <c r="B9" s="461" t="s">
        <v>111</v>
      </c>
      <c r="C9" s="462"/>
      <c r="D9" s="462"/>
      <c r="E9" s="462"/>
      <c r="F9" s="462"/>
      <c r="G9" s="462"/>
      <c r="H9" s="462"/>
      <c r="I9" s="462"/>
      <c r="J9" s="462"/>
      <c r="K9" s="510"/>
      <c r="L9" s="511" t="s">
        <v>112</v>
      </c>
      <c r="M9" s="512"/>
      <c r="N9" s="512"/>
      <c r="O9" s="512"/>
      <c r="P9" s="512"/>
      <c r="Q9" s="513"/>
      <c r="R9" s="514">
        <v>5865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42226</v>
      </c>
      <c r="BO9" s="468"/>
      <c r="BP9" s="468"/>
      <c r="BQ9" s="468"/>
      <c r="BR9" s="468"/>
      <c r="BS9" s="468"/>
      <c r="BT9" s="468"/>
      <c r="BU9" s="469"/>
      <c r="BV9" s="467">
        <v>-123322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12.9</v>
      </c>
      <c r="DC9" s="465"/>
      <c r="DD9" s="465"/>
      <c r="DE9" s="465"/>
      <c r="DF9" s="465"/>
      <c r="DG9" s="465"/>
      <c r="DH9" s="465"/>
      <c r="DI9" s="466"/>
      <c r="DJ9" s="182"/>
      <c r="DK9" s="182"/>
      <c r="DL9" s="182"/>
      <c r="DM9" s="182"/>
      <c r="DN9" s="182"/>
      <c r="DO9" s="182"/>
    </row>
    <row r="10" spans="1:119" ht="18.75" customHeight="1" thickBot="1" x14ac:dyDescent="0.2">
      <c r="A10" s="183"/>
      <c r="B10" s="461"/>
      <c r="C10" s="462"/>
      <c r="D10" s="462"/>
      <c r="E10" s="462"/>
      <c r="F10" s="462"/>
      <c r="G10" s="462"/>
      <c r="H10" s="462"/>
      <c r="I10" s="462"/>
      <c r="J10" s="462"/>
      <c r="K10" s="510"/>
      <c r="L10" s="517" t="s">
        <v>117</v>
      </c>
      <c r="M10" s="497"/>
      <c r="N10" s="497"/>
      <c r="O10" s="497"/>
      <c r="P10" s="497"/>
      <c r="Q10" s="498"/>
      <c r="R10" s="518">
        <v>6507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460</v>
      </c>
      <c r="BO10" s="468"/>
      <c r="BP10" s="468"/>
      <c r="BQ10" s="468"/>
      <c r="BR10" s="468"/>
      <c r="BS10" s="468"/>
      <c r="BT10" s="468"/>
      <c r="BU10" s="469"/>
      <c r="BV10" s="467">
        <v>64811</v>
      </c>
      <c r="BW10" s="468"/>
      <c r="BX10" s="468"/>
      <c r="BY10" s="468"/>
      <c r="BZ10" s="468"/>
      <c r="CA10" s="468"/>
      <c r="CB10" s="468"/>
      <c r="CC10" s="469"/>
      <c r="CD10" s="187" t="s">
        <v>121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2"/>
      <c r="DK11" s="182"/>
      <c r="DL11" s="182"/>
      <c r="DM11" s="182"/>
      <c r="DN11" s="182"/>
      <c r="DO11" s="182"/>
    </row>
    <row r="12" spans="1:119" ht="18.75" customHeight="1" x14ac:dyDescent="0.15">
      <c r="A12" s="183"/>
      <c r="B12" s="527" t="s">
        <v>130</v>
      </c>
      <c r="C12" s="528"/>
      <c r="D12" s="528"/>
      <c r="E12" s="528"/>
      <c r="F12" s="528"/>
      <c r="G12" s="528"/>
      <c r="H12" s="528"/>
      <c r="I12" s="528"/>
      <c r="J12" s="528"/>
      <c r="K12" s="529"/>
      <c r="L12" s="536" t="s">
        <v>131</v>
      </c>
      <c r="M12" s="537"/>
      <c r="N12" s="537"/>
      <c r="O12" s="537"/>
      <c r="P12" s="537"/>
      <c r="Q12" s="538"/>
      <c r="R12" s="539">
        <v>5706</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101</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2"/>
      <c r="DK12" s="182"/>
      <c r="DL12" s="182"/>
      <c r="DM12" s="182"/>
      <c r="DN12" s="182"/>
      <c r="DO12" s="182"/>
    </row>
    <row r="13" spans="1:119" ht="18.75" customHeight="1" x14ac:dyDescent="0.15">
      <c r="A13" s="183"/>
      <c r="B13" s="530"/>
      <c r="C13" s="531"/>
      <c r="D13" s="531"/>
      <c r="E13" s="531"/>
      <c r="F13" s="531"/>
      <c r="G13" s="531"/>
      <c r="H13" s="531"/>
      <c r="I13" s="531"/>
      <c r="J13" s="531"/>
      <c r="K13" s="532"/>
      <c r="L13" s="193"/>
      <c r="M13" s="558" t="s">
        <v>138</v>
      </c>
      <c r="N13" s="559"/>
      <c r="O13" s="559"/>
      <c r="P13" s="559"/>
      <c r="Q13" s="560"/>
      <c r="R13" s="551">
        <v>5689</v>
      </c>
      <c r="S13" s="552"/>
      <c r="T13" s="552"/>
      <c r="U13" s="552"/>
      <c r="V13" s="553"/>
      <c r="W13" s="483" t="s">
        <v>139</v>
      </c>
      <c r="X13" s="484"/>
      <c r="Y13" s="484"/>
      <c r="Z13" s="484"/>
      <c r="AA13" s="484"/>
      <c r="AB13" s="474"/>
      <c r="AC13" s="518">
        <v>954</v>
      </c>
      <c r="AD13" s="519"/>
      <c r="AE13" s="519"/>
      <c r="AF13" s="519"/>
      <c r="AG13" s="561"/>
      <c r="AH13" s="518">
        <v>1093</v>
      </c>
      <c r="AI13" s="519"/>
      <c r="AJ13" s="519"/>
      <c r="AK13" s="519"/>
      <c r="AL13" s="520"/>
      <c r="AM13" s="496" t="s">
        <v>140</v>
      </c>
      <c r="AN13" s="497"/>
      <c r="AO13" s="497"/>
      <c r="AP13" s="497"/>
      <c r="AQ13" s="497"/>
      <c r="AR13" s="497"/>
      <c r="AS13" s="497"/>
      <c r="AT13" s="498"/>
      <c r="AU13" s="499" t="s">
        <v>119</v>
      </c>
      <c r="AV13" s="500"/>
      <c r="AW13" s="500"/>
      <c r="AX13" s="500"/>
      <c r="AY13" s="501" t="s">
        <v>141</v>
      </c>
      <c r="AZ13" s="502"/>
      <c r="BA13" s="502"/>
      <c r="BB13" s="502"/>
      <c r="BC13" s="502"/>
      <c r="BD13" s="502"/>
      <c r="BE13" s="502"/>
      <c r="BF13" s="502"/>
      <c r="BG13" s="502"/>
      <c r="BH13" s="502"/>
      <c r="BI13" s="502"/>
      <c r="BJ13" s="502"/>
      <c r="BK13" s="502"/>
      <c r="BL13" s="502"/>
      <c r="BM13" s="503"/>
      <c r="BN13" s="467">
        <v>42686</v>
      </c>
      <c r="BO13" s="468"/>
      <c r="BP13" s="468"/>
      <c r="BQ13" s="468"/>
      <c r="BR13" s="468"/>
      <c r="BS13" s="468"/>
      <c r="BT13" s="468"/>
      <c r="BU13" s="469"/>
      <c r="BV13" s="467">
        <v>-58511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5.4</v>
      </c>
      <c r="DC13" s="465"/>
      <c r="DD13" s="465"/>
      <c r="DE13" s="465"/>
      <c r="DF13" s="465"/>
      <c r="DG13" s="465"/>
      <c r="DH13" s="465"/>
      <c r="DI13" s="466"/>
      <c r="DJ13" s="182"/>
      <c r="DK13" s="182"/>
      <c r="DL13" s="182"/>
      <c r="DM13" s="182"/>
      <c r="DN13" s="182"/>
      <c r="DO13" s="182"/>
    </row>
    <row r="14" spans="1:119" ht="18.75" customHeight="1" thickBot="1" x14ac:dyDescent="0.2">
      <c r="A14" s="183"/>
      <c r="B14" s="530"/>
      <c r="C14" s="531"/>
      <c r="D14" s="531"/>
      <c r="E14" s="531"/>
      <c r="F14" s="531"/>
      <c r="G14" s="531"/>
      <c r="H14" s="531"/>
      <c r="I14" s="531"/>
      <c r="J14" s="531"/>
      <c r="K14" s="532"/>
      <c r="L14" s="548" t="s">
        <v>143</v>
      </c>
      <c r="M14" s="549"/>
      <c r="N14" s="549"/>
      <c r="O14" s="549"/>
      <c r="P14" s="549"/>
      <c r="Q14" s="550"/>
      <c r="R14" s="551">
        <v>5802</v>
      </c>
      <c r="S14" s="552"/>
      <c r="T14" s="552"/>
      <c r="U14" s="552"/>
      <c r="V14" s="553"/>
      <c r="W14" s="457"/>
      <c r="X14" s="458"/>
      <c r="Y14" s="458"/>
      <c r="Z14" s="458"/>
      <c r="AA14" s="458"/>
      <c r="AB14" s="447"/>
      <c r="AC14" s="554">
        <v>32.299999999999997</v>
      </c>
      <c r="AD14" s="555"/>
      <c r="AE14" s="555"/>
      <c r="AF14" s="555"/>
      <c r="AG14" s="556"/>
      <c r="AH14" s="554">
        <v>34.1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129</v>
      </c>
      <c r="DC14" s="566"/>
      <c r="DD14" s="566"/>
      <c r="DE14" s="566"/>
      <c r="DF14" s="566"/>
      <c r="DG14" s="566"/>
      <c r="DH14" s="566"/>
      <c r="DI14" s="567"/>
      <c r="DJ14" s="182"/>
      <c r="DK14" s="182"/>
      <c r="DL14" s="182"/>
      <c r="DM14" s="182"/>
      <c r="DN14" s="182"/>
      <c r="DO14" s="182"/>
    </row>
    <row r="15" spans="1:119" ht="18.75" customHeight="1" x14ac:dyDescent="0.15">
      <c r="A15" s="183"/>
      <c r="B15" s="530"/>
      <c r="C15" s="531"/>
      <c r="D15" s="531"/>
      <c r="E15" s="531"/>
      <c r="F15" s="531"/>
      <c r="G15" s="531"/>
      <c r="H15" s="531"/>
      <c r="I15" s="531"/>
      <c r="J15" s="531"/>
      <c r="K15" s="532"/>
      <c r="L15" s="193"/>
      <c r="M15" s="558" t="s">
        <v>145</v>
      </c>
      <c r="N15" s="559"/>
      <c r="O15" s="559"/>
      <c r="P15" s="559"/>
      <c r="Q15" s="560"/>
      <c r="R15" s="551">
        <v>5786</v>
      </c>
      <c r="S15" s="552"/>
      <c r="T15" s="552"/>
      <c r="U15" s="552"/>
      <c r="V15" s="553"/>
      <c r="W15" s="483" t="s">
        <v>146</v>
      </c>
      <c r="X15" s="484"/>
      <c r="Y15" s="484"/>
      <c r="Z15" s="484"/>
      <c r="AA15" s="484"/>
      <c r="AB15" s="474"/>
      <c r="AC15" s="518">
        <v>720</v>
      </c>
      <c r="AD15" s="519"/>
      <c r="AE15" s="519"/>
      <c r="AF15" s="519"/>
      <c r="AG15" s="561"/>
      <c r="AH15" s="518">
        <v>811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491958</v>
      </c>
      <c r="BO15" s="431"/>
      <c r="BP15" s="431"/>
      <c r="BQ15" s="431"/>
      <c r="BR15" s="431"/>
      <c r="BS15" s="431"/>
      <c r="BT15" s="431"/>
      <c r="BU15" s="432"/>
      <c r="BV15" s="430">
        <v>553470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24.4</v>
      </c>
      <c r="AD16" s="555"/>
      <c r="AE16" s="555"/>
      <c r="AF16" s="555"/>
      <c r="AG16" s="556"/>
      <c r="AH16" s="554">
        <v>25.3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2417041</v>
      </c>
      <c r="BO16" s="468"/>
      <c r="BP16" s="468"/>
      <c r="BQ16" s="468"/>
      <c r="BR16" s="468"/>
      <c r="BS16" s="468"/>
      <c r="BT16" s="468"/>
      <c r="BU16" s="469"/>
      <c r="BV16" s="467">
        <v>2410704</v>
      </c>
      <c r="BW16" s="468"/>
      <c r="BX16" s="468"/>
      <c r="BY16" s="468"/>
      <c r="BZ16" s="468"/>
      <c r="CA16" s="468"/>
      <c r="CB16" s="468"/>
      <c r="CC16" s="469"/>
      <c r="CD16" s="197"/>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2"/>
      <c r="DK16" s="182"/>
      <c r="DL16" s="182"/>
      <c r="DM16" s="182"/>
      <c r="DN16" s="182"/>
      <c r="DO16" s="182"/>
    </row>
    <row r="17" spans="1:119" ht="18.75" customHeight="1" thickBot="1" x14ac:dyDescent="0.2">
      <c r="A17" s="183"/>
      <c r="B17" s="533"/>
      <c r="C17" s="534"/>
      <c r="D17" s="534"/>
      <c r="E17" s="534"/>
      <c r="F17" s="534"/>
      <c r="G17" s="534"/>
      <c r="H17" s="534"/>
      <c r="I17" s="534"/>
      <c r="J17" s="534"/>
      <c r="K17" s="535"/>
      <c r="L17" s="198"/>
      <c r="M17" s="574" t="s">
        <v>152</v>
      </c>
      <c r="N17" s="575"/>
      <c r="O17" s="575"/>
      <c r="P17" s="575"/>
      <c r="Q17" s="576"/>
      <c r="R17" s="571" t="s">
        <v>153</v>
      </c>
      <c r="S17" s="572"/>
      <c r="T17" s="572"/>
      <c r="U17" s="572"/>
      <c r="V17" s="573"/>
      <c r="W17" s="483" t="s">
        <v>154</v>
      </c>
      <c r="X17" s="484"/>
      <c r="Y17" s="484"/>
      <c r="Z17" s="484"/>
      <c r="AA17" s="484"/>
      <c r="AB17" s="474"/>
      <c r="AC17" s="518">
        <v>1279</v>
      </c>
      <c r="AD17" s="519"/>
      <c r="AE17" s="519"/>
      <c r="AF17" s="519"/>
      <c r="AG17" s="561"/>
      <c r="AH17" s="518">
        <v>1299</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609533</v>
      </c>
      <c r="BO17" s="468"/>
      <c r="BP17" s="468"/>
      <c r="BQ17" s="468"/>
      <c r="BR17" s="468"/>
      <c r="BS17" s="468"/>
      <c r="BT17" s="468"/>
      <c r="BU17" s="469"/>
      <c r="BV17" s="467">
        <v>696088</v>
      </c>
      <c r="BW17" s="468"/>
      <c r="BX17" s="468"/>
      <c r="BY17" s="468"/>
      <c r="BZ17" s="468"/>
      <c r="CA17" s="468"/>
      <c r="CB17" s="468"/>
      <c r="CC17" s="469"/>
      <c r="CD17" s="197"/>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2"/>
      <c r="DK17" s="182"/>
      <c r="DL17" s="182"/>
      <c r="DM17" s="182"/>
      <c r="DN17" s="182"/>
      <c r="DO17" s="182"/>
    </row>
    <row r="18" spans="1:119" ht="18.75" customHeight="1" thickBot="1" x14ac:dyDescent="0.2">
      <c r="A18" s="183"/>
      <c r="B18" s="581" t="s">
        <v>156</v>
      </c>
      <c r="C18" s="510"/>
      <c r="D18" s="510"/>
      <c r="E18" s="582"/>
      <c r="F18" s="582"/>
      <c r="G18" s="582"/>
      <c r="H18" s="582"/>
      <c r="I18" s="582"/>
      <c r="J18" s="582"/>
      <c r="K18" s="582"/>
      <c r="L18" s="583">
        <v>134.02000000000001</v>
      </c>
      <c r="M18" s="583"/>
      <c r="N18" s="583"/>
      <c r="O18" s="583"/>
      <c r="P18" s="583"/>
      <c r="Q18" s="583"/>
      <c r="R18" s="584"/>
      <c r="S18" s="584"/>
      <c r="T18" s="584"/>
      <c r="U18" s="584"/>
      <c r="V18" s="585"/>
      <c r="W18" s="485"/>
      <c r="X18" s="486"/>
      <c r="Y18" s="486"/>
      <c r="Z18" s="486"/>
      <c r="AA18" s="486"/>
      <c r="AB18" s="477"/>
      <c r="AC18" s="586">
        <v>43.3</v>
      </c>
      <c r="AD18" s="587"/>
      <c r="AE18" s="587"/>
      <c r="AF18" s="587"/>
      <c r="AG18" s="588"/>
      <c r="AH18" s="586">
        <v>40.6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2192605</v>
      </c>
      <c r="BO18" s="468"/>
      <c r="BP18" s="468"/>
      <c r="BQ18" s="468"/>
      <c r="BR18" s="468"/>
      <c r="BS18" s="468"/>
      <c r="BT18" s="468"/>
      <c r="BU18" s="469"/>
      <c r="BV18" s="467">
        <v>2155349</v>
      </c>
      <c r="BW18" s="468"/>
      <c r="BX18" s="468"/>
      <c r="BY18" s="468"/>
      <c r="BZ18" s="468"/>
      <c r="CA18" s="468"/>
      <c r="CB18" s="468"/>
      <c r="CC18" s="469"/>
      <c r="CD18" s="197"/>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2"/>
      <c r="DK18" s="182"/>
      <c r="DL18" s="182"/>
      <c r="DM18" s="182"/>
      <c r="DN18" s="182"/>
      <c r="DO18" s="182"/>
    </row>
    <row r="19" spans="1:119" ht="18.75" customHeight="1" thickBot="1" x14ac:dyDescent="0.2">
      <c r="A19" s="183"/>
      <c r="B19" s="581" t="s">
        <v>158</v>
      </c>
      <c r="C19" s="510"/>
      <c r="D19" s="510"/>
      <c r="E19" s="582"/>
      <c r="F19" s="582"/>
      <c r="G19" s="582"/>
      <c r="H19" s="582"/>
      <c r="I19" s="582"/>
      <c r="J19" s="582"/>
      <c r="K19" s="582"/>
      <c r="L19" s="590">
        <v>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3068829</v>
      </c>
      <c r="BO19" s="468"/>
      <c r="BP19" s="468"/>
      <c r="BQ19" s="468"/>
      <c r="BR19" s="468"/>
      <c r="BS19" s="468"/>
      <c r="BT19" s="468"/>
      <c r="BU19" s="469"/>
      <c r="BV19" s="467">
        <v>3086621</v>
      </c>
      <c r="BW19" s="468"/>
      <c r="BX19" s="468"/>
      <c r="BY19" s="468"/>
      <c r="BZ19" s="468"/>
      <c r="CA19" s="468"/>
      <c r="CB19" s="468"/>
      <c r="CC19" s="469"/>
      <c r="CD19" s="197"/>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2"/>
      <c r="DK19" s="182"/>
      <c r="DL19" s="182"/>
      <c r="DM19" s="182"/>
      <c r="DN19" s="182"/>
      <c r="DO19" s="182"/>
    </row>
    <row r="20" spans="1:119" ht="18.75" customHeight="1" thickBot="1" x14ac:dyDescent="0.2">
      <c r="A20" s="183"/>
      <c r="B20" s="581" t="s">
        <v>160</v>
      </c>
      <c r="C20" s="510"/>
      <c r="D20" s="510"/>
      <c r="E20" s="582"/>
      <c r="F20" s="582"/>
      <c r="G20" s="582"/>
      <c r="H20" s="582"/>
      <c r="I20" s="582"/>
      <c r="J20" s="582"/>
      <c r="K20" s="582"/>
      <c r="L20" s="590">
        <v>1990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7"/>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2"/>
      <c r="DK20" s="182"/>
      <c r="DL20" s="182"/>
      <c r="DM20" s="182"/>
      <c r="DN20" s="182"/>
      <c r="DO20" s="182"/>
    </row>
    <row r="21" spans="1:119" ht="18.75" customHeight="1" x14ac:dyDescent="0.15">
      <c r="A21" s="183"/>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7"/>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2"/>
      <c r="DK21" s="182"/>
      <c r="DL21" s="182"/>
      <c r="DM21" s="182"/>
      <c r="DN21" s="182"/>
      <c r="DO21" s="182"/>
    </row>
    <row r="22" spans="1:119" ht="18.75" customHeight="1" thickBot="1" x14ac:dyDescent="0.2">
      <c r="A22" s="183"/>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7"/>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2"/>
      <c r="DK22" s="182"/>
      <c r="DL22" s="182"/>
      <c r="DM22" s="182"/>
      <c r="DN22" s="182"/>
      <c r="DO22" s="182"/>
    </row>
    <row r="23" spans="1:119" ht="18.75" customHeight="1" x14ac:dyDescent="0.15">
      <c r="A23" s="183"/>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4510427</v>
      </c>
      <c r="BO23" s="468"/>
      <c r="BP23" s="468"/>
      <c r="BQ23" s="468"/>
      <c r="BR23" s="468"/>
      <c r="BS23" s="468"/>
      <c r="BT23" s="468"/>
      <c r="BU23" s="469"/>
      <c r="BV23" s="467">
        <v>4380961</v>
      </c>
      <c r="BW23" s="468"/>
      <c r="BX23" s="468"/>
      <c r="BY23" s="468"/>
      <c r="BZ23" s="468"/>
      <c r="CA23" s="468"/>
      <c r="CB23" s="468"/>
      <c r="CC23" s="469"/>
      <c r="CD23" s="197"/>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2"/>
      <c r="DK23" s="182"/>
      <c r="DL23" s="182"/>
      <c r="DM23" s="182"/>
      <c r="DN23" s="182"/>
      <c r="DO23" s="182"/>
    </row>
    <row r="24" spans="1:119" ht="18.75" customHeight="1" thickBot="1" x14ac:dyDescent="0.2">
      <c r="A24" s="183"/>
      <c r="B24" s="607"/>
      <c r="C24" s="608"/>
      <c r="D24" s="609"/>
      <c r="E24" s="517" t="s">
        <v>169</v>
      </c>
      <c r="F24" s="497"/>
      <c r="G24" s="497"/>
      <c r="H24" s="497"/>
      <c r="I24" s="497"/>
      <c r="J24" s="497"/>
      <c r="K24" s="498"/>
      <c r="L24" s="518">
        <v>1</v>
      </c>
      <c r="M24" s="519"/>
      <c r="N24" s="519"/>
      <c r="O24" s="519"/>
      <c r="P24" s="561"/>
      <c r="Q24" s="518">
        <v>6100</v>
      </c>
      <c r="R24" s="519"/>
      <c r="S24" s="519"/>
      <c r="T24" s="519"/>
      <c r="U24" s="519"/>
      <c r="V24" s="561"/>
      <c r="W24" s="620"/>
      <c r="X24" s="608"/>
      <c r="Y24" s="609"/>
      <c r="Z24" s="517" t="s">
        <v>170</v>
      </c>
      <c r="AA24" s="497"/>
      <c r="AB24" s="497"/>
      <c r="AC24" s="497"/>
      <c r="AD24" s="497"/>
      <c r="AE24" s="497"/>
      <c r="AF24" s="497"/>
      <c r="AG24" s="498"/>
      <c r="AH24" s="518">
        <v>61</v>
      </c>
      <c r="AI24" s="519"/>
      <c r="AJ24" s="519"/>
      <c r="AK24" s="519"/>
      <c r="AL24" s="561"/>
      <c r="AM24" s="518">
        <v>164395</v>
      </c>
      <c r="AN24" s="519"/>
      <c r="AO24" s="519"/>
      <c r="AP24" s="519"/>
      <c r="AQ24" s="519"/>
      <c r="AR24" s="561"/>
      <c r="AS24" s="518">
        <v>2695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4189979</v>
      </c>
      <c r="BO24" s="468"/>
      <c r="BP24" s="468"/>
      <c r="BQ24" s="468"/>
      <c r="BR24" s="468"/>
      <c r="BS24" s="468"/>
      <c r="BT24" s="468"/>
      <c r="BU24" s="469"/>
      <c r="BV24" s="467">
        <v>4019815</v>
      </c>
      <c r="BW24" s="468"/>
      <c r="BX24" s="468"/>
      <c r="BY24" s="468"/>
      <c r="BZ24" s="468"/>
      <c r="CA24" s="468"/>
      <c r="CB24" s="468"/>
      <c r="CC24" s="469"/>
      <c r="CD24" s="197"/>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2"/>
      <c r="DK24" s="182"/>
      <c r="DL24" s="182"/>
      <c r="DM24" s="182"/>
      <c r="DN24" s="182"/>
      <c r="DO24" s="182"/>
    </row>
    <row r="25" spans="1:119" s="182" customFormat="1" ht="18.75" customHeight="1" x14ac:dyDescent="0.15">
      <c r="A25" s="183"/>
      <c r="B25" s="607"/>
      <c r="C25" s="608"/>
      <c r="D25" s="609"/>
      <c r="E25" s="517" t="s">
        <v>172</v>
      </c>
      <c r="F25" s="497"/>
      <c r="G25" s="497"/>
      <c r="H25" s="497"/>
      <c r="I25" s="497"/>
      <c r="J25" s="497"/>
      <c r="K25" s="498"/>
      <c r="L25" s="518" t="s">
        <v>129</v>
      </c>
      <c r="M25" s="519"/>
      <c r="N25" s="519"/>
      <c r="O25" s="519"/>
      <c r="P25" s="561"/>
      <c r="Q25" s="518" t="s">
        <v>129</v>
      </c>
      <c r="R25" s="519"/>
      <c r="S25" s="519"/>
      <c r="T25" s="519"/>
      <c r="U25" s="519"/>
      <c r="V25" s="561"/>
      <c r="W25" s="620"/>
      <c r="X25" s="608"/>
      <c r="Y25" s="609"/>
      <c r="Z25" s="517" t="s">
        <v>173</v>
      </c>
      <c r="AA25" s="497"/>
      <c r="AB25" s="497"/>
      <c r="AC25" s="497"/>
      <c r="AD25" s="497"/>
      <c r="AE25" s="497"/>
      <c r="AF25" s="497"/>
      <c r="AG25" s="498"/>
      <c r="AH25" s="518" t="s">
        <v>128</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49967</v>
      </c>
      <c r="BO25" s="431"/>
      <c r="BP25" s="431"/>
      <c r="BQ25" s="431"/>
      <c r="BR25" s="431"/>
      <c r="BS25" s="431"/>
      <c r="BT25" s="431"/>
      <c r="BU25" s="432"/>
      <c r="BV25" s="430">
        <v>49283</v>
      </c>
      <c r="BW25" s="431"/>
      <c r="BX25" s="431"/>
      <c r="BY25" s="431"/>
      <c r="BZ25" s="431"/>
      <c r="CA25" s="431"/>
      <c r="CB25" s="431"/>
      <c r="CC25" s="432"/>
      <c r="CD25" s="197"/>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2" customFormat="1" ht="18.75" customHeight="1" x14ac:dyDescent="0.15">
      <c r="A26" s="183"/>
      <c r="B26" s="607"/>
      <c r="C26" s="608"/>
      <c r="D26" s="609"/>
      <c r="E26" s="517" t="s">
        <v>175</v>
      </c>
      <c r="F26" s="497"/>
      <c r="G26" s="497"/>
      <c r="H26" s="497"/>
      <c r="I26" s="497"/>
      <c r="J26" s="497"/>
      <c r="K26" s="498"/>
      <c r="L26" s="518">
        <v>1</v>
      </c>
      <c r="M26" s="519"/>
      <c r="N26" s="519"/>
      <c r="O26" s="519"/>
      <c r="P26" s="561"/>
      <c r="Q26" s="518">
        <v>5000</v>
      </c>
      <c r="R26" s="519"/>
      <c r="S26" s="519"/>
      <c r="T26" s="519"/>
      <c r="U26" s="519"/>
      <c r="V26" s="561"/>
      <c r="W26" s="620"/>
      <c r="X26" s="608"/>
      <c r="Y26" s="609"/>
      <c r="Z26" s="517" t="s">
        <v>176</v>
      </c>
      <c r="AA26" s="630"/>
      <c r="AB26" s="630"/>
      <c r="AC26" s="630"/>
      <c r="AD26" s="630"/>
      <c r="AE26" s="630"/>
      <c r="AF26" s="630"/>
      <c r="AG26" s="631"/>
      <c r="AH26" s="518" t="s">
        <v>129</v>
      </c>
      <c r="AI26" s="519"/>
      <c r="AJ26" s="519"/>
      <c r="AK26" s="519"/>
      <c r="AL26" s="561"/>
      <c r="AM26" s="518" t="s">
        <v>128</v>
      </c>
      <c r="AN26" s="519"/>
      <c r="AO26" s="519"/>
      <c r="AP26" s="519"/>
      <c r="AQ26" s="519"/>
      <c r="AR26" s="561"/>
      <c r="AS26" s="518" t="s">
        <v>128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178</v>
      </c>
      <c r="BW26" s="468"/>
      <c r="BX26" s="468"/>
      <c r="BY26" s="468"/>
      <c r="BZ26" s="468"/>
      <c r="CA26" s="468"/>
      <c r="CB26" s="468"/>
      <c r="CC26" s="469"/>
      <c r="CD26" s="197"/>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3"/>
      <c r="B27" s="607"/>
      <c r="C27" s="608"/>
      <c r="D27" s="609"/>
      <c r="E27" s="517" t="s">
        <v>179</v>
      </c>
      <c r="F27" s="497"/>
      <c r="G27" s="497"/>
      <c r="H27" s="497"/>
      <c r="I27" s="497"/>
      <c r="J27" s="497"/>
      <c r="K27" s="498"/>
      <c r="L27" s="518">
        <v>1</v>
      </c>
      <c r="M27" s="519"/>
      <c r="N27" s="519"/>
      <c r="O27" s="519"/>
      <c r="P27" s="561"/>
      <c r="Q27" s="518">
        <v>2300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70720</v>
      </c>
      <c r="BO27" s="644"/>
      <c r="BP27" s="644"/>
      <c r="BQ27" s="644"/>
      <c r="BR27" s="644"/>
      <c r="BS27" s="644"/>
      <c r="BT27" s="644"/>
      <c r="BU27" s="645"/>
      <c r="BV27" s="643">
        <v>70716</v>
      </c>
      <c r="BW27" s="644"/>
      <c r="BX27" s="644"/>
      <c r="BY27" s="644"/>
      <c r="BZ27" s="644"/>
      <c r="CA27" s="644"/>
      <c r="CB27" s="644"/>
      <c r="CC27" s="645"/>
      <c r="CD27" s="199"/>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2"/>
      <c r="DK27" s="182"/>
      <c r="DL27" s="182"/>
      <c r="DM27" s="182"/>
      <c r="DN27" s="182"/>
      <c r="DO27" s="182"/>
    </row>
    <row r="28" spans="1:119" ht="18.75" customHeight="1" x14ac:dyDescent="0.15">
      <c r="A28" s="183"/>
      <c r="B28" s="607"/>
      <c r="C28" s="608"/>
      <c r="D28" s="609"/>
      <c r="E28" s="517" t="s">
        <v>182</v>
      </c>
      <c r="F28" s="497"/>
      <c r="G28" s="497"/>
      <c r="H28" s="497"/>
      <c r="I28" s="497"/>
      <c r="J28" s="497"/>
      <c r="K28" s="498"/>
      <c r="L28" s="518">
        <v>1</v>
      </c>
      <c r="M28" s="519"/>
      <c r="N28" s="519"/>
      <c r="O28" s="519"/>
      <c r="P28" s="561"/>
      <c r="Q28" s="518">
        <v>1820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128</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4214852</v>
      </c>
      <c r="BO28" s="431"/>
      <c r="BP28" s="431"/>
      <c r="BQ28" s="431"/>
      <c r="BR28" s="431"/>
      <c r="BS28" s="431"/>
      <c r="BT28" s="431"/>
      <c r="BU28" s="432"/>
      <c r="BV28" s="430">
        <v>4214392</v>
      </c>
      <c r="BW28" s="431"/>
      <c r="BX28" s="431"/>
      <c r="BY28" s="431"/>
      <c r="BZ28" s="431"/>
      <c r="CA28" s="431"/>
      <c r="CB28" s="431"/>
      <c r="CC28" s="432"/>
      <c r="CD28" s="197"/>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2"/>
      <c r="DK28" s="182"/>
      <c r="DL28" s="182"/>
      <c r="DM28" s="182"/>
      <c r="DN28" s="182"/>
      <c r="DO28" s="182"/>
    </row>
    <row r="29" spans="1:119" ht="18.75" customHeight="1" x14ac:dyDescent="0.15">
      <c r="A29" s="183"/>
      <c r="B29" s="607"/>
      <c r="C29" s="608"/>
      <c r="D29" s="609"/>
      <c r="E29" s="517" t="s">
        <v>185</v>
      </c>
      <c r="F29" s="497"/>
      <c r="G29" s="497"/>
      <c r="H29" s="497"/>
      <c r="I29" s="497"/>
      <c r="J29" s="497"/>
      <c r="K29" s="498"/>
      <c r="L29" s="518">
        <v>10</v>
      </c>
      <c r="M29" s="519"/>
      <c r="N29" s="519"/>
      <c r="O29" s="519"/>
      <c r="P29" s="561"/>
      <c r="Q29" s="518">
        <v>1650</v>
      </c>
      <c r="R29" s="519"/>
      <c r="S29" s="519"/>
      <c r="T29" s="519"/>
      <c r="U29" s="519"/>
      <c r="V29" s="561"/>
      <c r="W29" s="621"/>
      <c r="X29" s="622"/>
      <c r="Y29" s="623"/>
      <c r="Z29" s="517" t="s">
        <v>186</v>
      </c>
      <c r="AA29" s="497"/>
      <c r="AB29" s="497"/>
      <c r="AC29" s="497"/>
      <c r="AD29" s="497"/>
      <c r="AE29" s="497"/>
      <c r="AF29" s="497"/>
      <c r="AG29" s="498"/>
      <c r="AH29" s="518">
        <v>61</v>
      </c>
      <c r="AI29" s="519"/>
      <c r="AJ29" s="519"/>
      <c r="AK29" s="519"/>
      <c r="AL29" s="561"/>
      <c r="AM29" s="518">
        <v>164395</v>
      </c>
      <c r="AN29" s="519"/>
      <c r="AO29" s="519"/>
      <c r="AP29" s="519"/>
      <c r="AQ29" s="519"/>
      <c r="AR29" s="561"/>
      <c r="AS29" s="518">
        <v>2695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276538</v>
      </c>
      <c r="BO29" s="468"/>
      <c r="BP29" s="468"/>
      <c r="BQ29" s="468"/>
      <c r="BR29" s="468"/>
      <c r="BS29" s="468"/>
      <c r="BT29" s="468"/>
      <c r="BU29" s="469"/>
      <c r="BV29" s="467">
        <v>276508</v>
      </c>
      <c r="BW29" s="468"/>
      <c r="BX29" s="468"/>
      <c r="BY29" s="468"/>
      <c r="BZ29" s="468"/>
      <c r="CA29" s="468"/>
      <c r="CB29" s="468"/>
      <c r="CC29" s="469"/>
      <c r="CD29" s="199"/>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2"/>
      <c r="DK29" s="182"/>
      <c r="DL29" s="182"/>
      <c r="DM29" s="182"/>
      <c r="DN29" s="182"/>
      <c r="DO29" s="182"/>
    </row>
    <row r="30" spans="1:119" ht="18.75" customHeight="1" thickBot="1" x14ac:dyDescent="0.2">
      <c r="A30" s="183"/>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92.3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643511</v>
      </c>
      <c r="BO30" s="644"/>
      <c r="BP30" s="644"/>
      <c r="BQ30" s="644"/>
      <c r="BR30" s="644"/>
      <c r="BS30" s="644"/>
      <c r="BT30" s="644"/>
      <c r="BU30" s="645"/>
      <c r="BV30" s="643">
        <v>633746</v>
      </c>
      <c r="BW30" s="644"/>
      <c r="BX30" s="644"/>
      <c r="BY30" s="644"/>
      <c r="BZ30" s="644"/>
      <c r="CA30" s="644"/>
      <c r="CB30" s="644"/>
      <c r="CC30" s="645"/>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189</v>
      </c>
      <c r="D32" s="210"/>
      <c r="E32" s="210"/>
      <c r="F32" s="207"/>
      <c r="G32" s="207"/>
      <c r="H32" s="207"/>
      <c r="I32" s="207"/>
      <c r="J32" s="207"/>
      <c r="K32" s="207"/>
      <c r="L32" s="207"/>
      <c r="M32" s="207"/>
      <c r="N32" s="207"/>
      <c r="O32" s="207"/>
      <c r="P32" s="207"/>
      <c r="Q32" s="207"/>
      <c r="R32" s="207"/>
      <c r="S32" s="207"/>
      <c r="T32" s="207"/>
      <c r="U32" s="207" t="s">
        <v>190</v>
      </c>
      <c r="V32" s="207"/>
      <c r="W32" s="207"/>
      <c r="X32" s="207"/>
      <c r="Y32" s="207"/>
      <c r="Z32" s="207"/>
      <c r="AA32" s="207"/>
      <c r="AB32" s="207"/>
      <c r="AC32" s="207"/>
      <c r="AD32" s="207"/>
      <c r="AE32" s="207"/>
      <c r="AF32" s="207"/>
      <c r="AG32" s="207"/>
      <c r="AH32" s="207"/>
      <c r="AI32" s="207"/>
      <c r="AJ32" s="207"/>
      <c r="AK32" s="207"/>
      <c r="AL32" s="207"/>
      <c r="AM32" s="211" t="s">
        <v>191</v>
      </c>
      <c r="AN32" s="207"/>
      <c r="AO32" s="207"/>
      <c r="AP32" s="207"/>
      <c r="AQ32" s="207"/>
      <c r="AR32" s="207"/>
      <c r="AS32" s="211"/>
      <c r="AT32" s="211"/>
      <c r="AU32" s="211"/>
      <c r="AV32" s="211"/>
      <c r="AW32" s="211"/>
      <c r="AX32" s="211"/>
      <c r="AY32" s="211"/>
      <c r="AZ32" s="211"/>
      <c r="BA32" s="211"/>
      <c r="BB32" s="207"/>
      <c r="BC32" s="211"/>
      <c r="BD32" s="207"/>
      <c r="BE32" s="211" t="s">
        <v>192</v>
      </c>
      <c r="BF32" s="207"/>
      <c r="BG32" s="207"/>
      <c r="BH32" s="207"/>
      <c r="BI32" s="207"/>
      <c r="BJ32" s="211"/>
      <c r="BK32" s="211"/>
      <c r="BL32" s="211"/>
      <c r="BM32" s="211"/>
      <c r="BN32" s="211"/>
      <c r="BO32" s="211"/>
      <c r="BP32" s="211"/>
      <c r="BQ32" s="211"/>
      <c r="BR32" s="207"/>
      <c r="BS32" s="207"/>
      <c r="BT32" s="207"/>
      <c r="BU32" s="207"/>
      <c r="BV32" s="207"/>
      <c r="BW32" s="207" t="s">
        <v>193</v>
      </c>
      <c r="BX32" s="207"/>
      <c r="BY32" s="207"/>
      <c r="BZ32" s="207"/>
      <c r="CA32" s="207"/>
      <c r="CB32" s="211"/>
      <c r="CC32" s="211"/>
      <c r="CD32" s="211"/>
      <c r="CE32" s="211"/>
      <c r="CF32" s="211"/>
      <c r="CG32" s="211"/>
      <c r="CH32" s="211"/>
      <c r="CI32" s="211"/>
      <c r="CJ32" s="211"/>
      <c r="CK32" s="211"/>
      <c r="CL32" s="211"/>
      <c r="CM32" s="211"/>
      <c r="CN32" s="211"/>
      <c r="CO32" s="211" t="s">
        <v>194</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91" t="s">
        <v>195</v>
      </c>
      <c r="D33" s="491"/>
      <c r="E33" s="456" t="s">
        <v>196</v>
      </c>
      <c r="F33" s="456"/>
      <c r="G33" s="456"/>
      <c r="H33" s="456"/>
      <c r="I33" s="456"/>
      <c r="J33" s="456"/>
      <c r="K33" s="456"/>
      <c r="L33" s="456"/>
      <c r="M33" s="456"/>
      <c r="N33" s="456"/>
      <c r="O33" s="456"/>
      <c r="P33" s="456"/>
      <c r="Q33" s="456"/>
      <c r="R33" s="456"/>
      <c r="S33" s="456"/>
      <c r="T33" s="212"/>
      <c r="U33" s="491" t="s">
        <v>197</v>
      </c>
      <c r="V33" s="491"/>
      <c r="W33" s="456" t="s">
        <v>196</v>
      </c>
      <c r="X33" s="456"/>
      <c r="Y33" s="456"/>
      <c r="Z33" s="456"/>
      <c r="AA33" s="456"/>
      <c r="AB33" s="456"/>
      <c r="AC33" s="456"/>
      <c r="AD33" s="456"/>
      <c r="AE33" s="456"/>
      <c r="AF33" s="456"/>
      <c r="AG33" s="456"/>
      <c r="AH33" s="456"/>
      <c r="AI33" s="456"/>
      <c r="AJ33" s="456"/>
      <c r="AK33" s="456"/>
      <c r="AL33" s="212"/>
      <c r="AM33" s="491" t="s">
        <v>197</v>
      </c>
      <c r="AN33" s="491"/>
      <c r="AO33" s="456" t="s">
        <v>198</v>
      </c>
      <c r="AP33" s="456"/>
      <c r="AQ33" s="456"/>
      <c r="AR33" s="456"/>
      <c r="AS33" s="456"/>
      <c r="AT33" s="456"/>
      <c r="AU33" s="456"/>
      <c r="AV33" s="456"/>
      <c r="AW33" s="456"/>
      <c r="AX33" s="456"/>
      <c r="AY33" s="456"/>
      <c r="AZ33" s="456"/>
      <c r="BA33" s="456"/>
      <c r="BB33" s="456"/>
      <c r="BC33" s="456"/>
      <c r="BD33" s="213"/>
      <c r="BE33" s="456" t="s">
        <v>199</v>
      </c>
      <c r="BF33" s="456"/>
      <c r="BG33" s="456" t="s">
        <v>200</v>
      </c>
      <c r="BH33" s="456"/>
      <c r="BI33" s="456"/>
      <c r="BJ33" s="456"/>
      <c r="BK33" s="456"/>
      <c r="BL33" s="456"/>
      <c r="BM33" s="456"/>
      <c r="BN33" s="456"/>
      <c r="BO33" s="456"/>
      <c r="BP33" s="456"/>
      <c r="BQ33" s="456"/>
      <c r="BR33" s="456"/>
      <c r="BS33" s="456"/>
      <c r="BT33" s="456"/>
      <c r="BU33" s="456"/>
      <c r="BV33" s="213"/>
      <c r="BW33" s="491" t="s">
        <v>199</v>
      </c>
      <c r="BX33" s="491"/>
      <c r="BY33" s="456" t="s">
        <v>201</v>
      </c>
      <c r="BZ33" s="456"/>
      <c r="CA33" s="456"/>
      <c r="CB33" s="456"/>
      <c r="CC33" s="456"/>
      <c r="CD33" s="456"/>
      <c r="CE33" s="456"/>
      <c r="CF33" s="456"/>
      <c r="CG33" s="456"/>
      <c r="CH33" s="456"/>
      <c r="CI33" s="456"/>
      <c r="CJ33" s="456"/>
      <c r="CK33" s="456"/>
      <c r="CL33" s="456"/>
      <c r="CM33" s="456"/>
      <c r="CN33" s="212"/>
      <c r="CO33" s="491" t="s">
        <v>197</v>
      </c>
      <c r="CP33" s="491"/>
      <c r="CQ33" s="456" t="s">
        <v>202</v>
      </c>
      <c r="CR33" s="456"/>
      <c r="CS33" s="456"/>
      <c r="CT33" s="456"/>
      <c r="CU33" s="456"/>
      <c r="CV33" s="456"/>
      <c r="CW33" s="456"/>
      <c r="CX33" s="456"/>
      <c r="CY33" s="456"/>
      <c r="CZ33" s="456"/>
      <c r="DA33" s="456"/>
      <c r="DB33" s="456"/>
      <c r="DC33" s="456"/>
      <c r="DD33" s="456"/>
      <c r="DE33" s="456"/>
      <c r="DF33" s="212"/>
      <c r="DG33" s="655" t="s">
        <v>203</v>
      </c>
      <c r="DH33" s="655"/>
      <c r="DI33" s="214"/>
      <c r="DJ33" s="182"/>
      <c r="DK33" s="182"/>
      <c r="DL33" s="182"/>
      <c r="DM33" s="182"/>
      <c r="DN33" s="182"/>
      <c r="DO33" s="182"/>
    </row>
    <row r="34" spans="1:119" ht="32.25" customHeight="1" x14ac:dyDescent="0.15">
      <c r="A34" s="183"/>
      <c r="B34" s="209"/>
      <c r="C34" s="656">
        <f>IF(E34="","",1)</f>
        <v>1</v>
      </c>
      <c r="D34" s="656"/>
      <c r="E34" s="657" t="str">
        <f>IF('各会計、関係団体の財政状況及び健全化判断比率※0325修正'!B7="","",'各会計、関係団体の財政状況及び健全化判断比率※0325修正'!B7)</f>
        <v>一般会計</v>
      </c>
      <c r="F34" s="657"/>
      <c r="G34" s="657"/>
      <c r="H34" s="657"/>
      <c r="I34" s="657"/>
      <c r="J34" s="657"/>
      <c r="K34" s="657"/>
      <c r="L34" s="657"/>
      <c r="M34" s="657"/>
      <c r="N34" s="657"/>
      <c r="O34" s="657"/>
      <c r="P34" s="657"/>
      <c r="Q34" s="657"/>
      <c r="R34" s="657"/>
      <c r="S34" s="657"/>
      <c r="T34" s="210"/>
      <c r="U34" s="656">
        <f>IF(W34="","",MAX(C34:D43)+1)</f>
        <v>2</v>
      </c>
      <c r="V34" s="656"/>
      <c r="W34" s="657" t="str">
        <f>IF('各会計、関係団体の財政状況及び健全化判断比率※0325修正'!B28="","",'各会計、関係団体の財政状況及び健全化判断比率※0325修正'!B28)</f>
        <v>国民健康保険特別会計</v>
      </c>
      <c r="X34" s="657"/>
      <c r="Y34" s="657"/>
      <c r="Z34" s="657"/>
      <c r="AA34" s="657"/>
      <c r="AB34" s="657"/>
      <c r="AC34" s="657"/>
      <c r="AD34" s="657"/>
      <c r="AE34" s="657"/>
      <c r="AF34" s="657"/>
      <c r="AG34" s="657"/>
      <c r="AH34" s="657"/>
      <c r="AI34" s="657"/>
      <c r="AJ34" s="657"/>
      <c r="AK34" s="657"/>
      <c r="AL34" s="210"/>
      <c r="AM34" s="656">
        <f>IF(AO34="","",MAX(C34:D43,U34:V43)+1)</f>
        <v>4</v>
      </c>
      <c r="AN34" s="656"/>
      <c r="AO34" s="657" t="str">
        <f>IF('各会計、関係団体の財政状況及び健全化判断比率※0325修正'!B30="","",'各会計、関係団体の財政状況及び健全化判断比率※0325修正'!B30)</f>
        <v>水道事業会計</v>
      </c>
      <c r="AP34" s="657"/>
      <c r="AQ34" s="657"/>
      <c r="AR34" s="657"/>
      <c r="AS34" s="657"/>
      <c r="AT34" s="657"/>
      <c r="AU34" s="657"/>
      <c r="AV34" s="657"/>
      <c r="AW34" s="657"/>
      <c r="AX34" s="657"/>
      <c r="AY34" s="657"/>
      <c r="AZ34" s="657"/>
      <c r="BA34" s="657"/>
      <c r="BB34" s="657"/>
      <c r="BC34" s="657"/>
      <c r="BD34" s="210"/>
      <c r="BE34" s="656">
        <f>IF(BG34="","",MAX(C34:D43,U34:V43,AM34:AN43)+1)</f>
        <v>5</v>
      </c>
      <c r="BF34" s="656"/>
      <c r="BG34" s="657" t="str">
        <f>IF('各会計、関係団体の財政状況及び健全化判断比率※0325修正'!B31="","",'各会計、関係団体の財政状況及び健全化判断比率※0325修正'!B31)</f>
        <v>農業集落排水事業特別会計</v>
      </c>
      <c r="BH34" s="657"/>
      <c r="BI34" s="657"/>
      <c r="BJ34" s="657"/>
      <c r="BK34" s="657"/>
      <c r="BL34" s="657"/>
      <c r="BM34" s="657"/>
      <c r="BN34" s="657"/>
      <c r="BO34" s="657"/>
      <c r="BP34" s="657"/>
      <c r="BQ34" s="657"/>
      <c r="BR34" s="657"/>
      <c r="BS34" s="657"/>
      <c r="BT34" s="657"/>
      <c r="BU34" s="657"/>
      <c r="BV34" s="210"/>
      <c r="BW34" s="656">
        <f>IF(BY34="","",MAX(C34:D43,U34:V43,AM34:AN43,BE34:BF43)+1)</f>
        <v>8</v>
      </c>
      <c r="BX34" s="656"/>
      <c r="BY34" s="657" t="str">
        <f>IF('各会計、関係団体の財政状況及び健全化判断比率※0325修正'!B68="","",'各会計、関係団体の財政状況及び健全化判断比率※0325修正'!B68)</f>
        <v>二戸地区広域行政事務組合（一般会計）</v>
      </c>
      <c r="BZ34" s="657"/>
      <c r="CA34" s="657"/>
      <c r="CB34" s="657"/>
      <c r="CC34" s="657"/>
      <c r="CD34" s="657"/>
      <c r="CE34" s="657"/>
      <c r="CF34" s="657"/>
      <c r="CG34" s="657"/>
      <c r="CH34" s="657"/>
      <c r="CI34" s="657"/>
      <c r="CJ34" s="657"/>
      <c r="CK34" s="657"/>
      <c r="CL34" s="657"/>
      <c r="CM34" s="657"/>
      <c r="CN34" s="210"/>
      <c r="CO34" s="656">
        <f>IF(CQ34="","",MAX(C34:D43,U34:V43,AM34:AN43,BE34:BF43,BW34:BX43)+1)</f>
        <v>14</v>
      </c>
      <c r="CP34" s="656"/>
      <c r="CQ34" s="657" t="str">
        <f>IF('各会計、関係団体の財政状況及び健全化判断比率※0325修正'!BS7="","",'各会計、関係団体の財政状況及び健全化判断比率※0325修正'!BS7)</f>
        <v>一般財団法人九戸教育施設運営会</v>
      </c>
      <c r="CR34" s="657"/>
      <c r="CS34" s="657"/>
      <c r="CT34" s="657"/>
      <c r="CU34" s="657"/>
      <c r="CV34" s="657"/>
      <c r="CW34" s="657"/>
      <c r="CX34" s="657"/>
      <c r="CY34" s="657"/>
      <c r="CZ34" s="657"/>
      <c r="DA34" s="657"/>
      <c r="DB34" s="657"/>
      <c r="DC34" s="657"/>
      <c r="DD34" s="657"/>
      <c r="DE34" s="657"/>
      <c r="DF34" s="207"/>
      <c r="DG34" s="658" t="str">
        <f>IF('各会計、関係団体の財政状況及び健全化判断比率※0325修正'!BR7="","",'各会計、関係団体の財政状況及び健全化判断比率※0325修正'!BR7)</f>
        <v/>
      </c>
      <c r="DH34" s="658"/>
      <c r="DI34" s="214"/>
      <c r="DJ34" s="182"/>
      <c r="DK34" s="182"/>
      <c r="DL34" s="182"/>
      <c r="DM34" s="182"/>
      <c r="DN34" s="182"/>
      <c r="DO34" s="182"/>
    </row>
    <row r="35" spans="1:119" ht="32.25" customHeight="1" x14ac:dyDescent="0.15">
      <c r="A35" s="183"/>
      <c r="B35" s="209"/>
      <c r="C35" s="656" t="str">
        <f>IF(E35="","",C34+1)</f>
        <v/>
      </c>
      <c r="D35" s="656"/>
      <c r="E35" s="657" t="str">
        <f>IF('各会計、関係団体の財政状況及び健全化判断比率※0325修正'!B8="","",'各会計、関係団体の財政状況及び健全化判断比率※0325修正'!B8)</f>
        <v/>
      </c>
      <c r="F35" s="657"/>
      <c r="G35" s="657"/>
      <c r="H35" s="657"/>
      <c r="I35" s="657"/>
      <c r="J35" s="657"/>
      <c r="K35" s="657"/>
      <c r="L35" s="657"/>
      <c r="M35" s="657"/>
      <c r="N35" s="657"/>
      <c r="O35" s="657"/>
      <c r="P35" s="657"/>
      <c r="Q35" s="657"/>
      <c r="R35" s="657"/>
      <c r="S35" s="657"/>
      <c r="T35" s="210"/>
      <c r="U35" s="656">
        <f>IF(W35="","",U34+1)</f>
        <v>3</v>
      </c>
      <c r="V35" s="656"/>
      <c r="W35" s="657" t="str">
        <f>IF('各会計、関係団体の財政状況及び健全化判断比率※0325修正'!B29="","",'各会計、関係団体の財政状況及び健全化判断比率※0325修正'!B29)</f>
        <v>後期高齢者医療特別会計</v>
      </c>
      <c r="X35" s="657"/>
      <c r="Y35" s="657"/>
      <c r="Z35" s="657"/>
      <c r="AA35" s="657"/>
      <c r="AB35" s="657"/>
      <c r="AC35" s="657"/>
      <c r="AD35" s="657"/>
      <c r="AE35" s="657"/>
      <c r="AF35" s="657"/>
      <c r="AG35" s="657"/>
      <c r="AH35" s="657"/>
      <c r="AI35" s="657"/>
      <c r="AJ35" s="657"/>
      <c r="AK35" s="657"/>
      <c r="AL35" s="210"/>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0"/>
      <c r="BE35" s="656">
        <f t="shared" ref="BE35:BE43" si="1">IF(BG35="","",BE34+1)</f>
        <v>6</v>
      </c>
      <c r="BF35" s="656"/>
      <c r="BG35" s="657" t="str">
        <f>IF('各会計、関係団体の財政状況及び健全化判断比率※0325修正'!B32="","",'各会計、関係団体の財政状況及び健全化判断比率※0325修正'!B32)</f>
        <v>下水道事業特別会計</v>
      </c>
      <c r="BH35" s="657"/>
      <c r="BI35" s="657"/>
      <c r="BJ35" s="657"/>
      <c r="BK35" s="657"/>
      <c r="BL35" s="657"/>
      <c r="BM35" s="657"/>
      <c r="BN35" s="657"/>
      <c r="BO35" s="657"/>
      <c r="BP35" s="657"/>
      <c r="BQ35" s="657"/>
      <c r="BR35" s="657"/>
      <c r="BS35" s="657"/>
      <c r="BT35" s="657"/>
      <c r="BU35" s="657"/>
      <c r="BV35" s="210"/>
      <c r="BW35" s="656">
        <f t="shared" ref="BW35:BW43" si="2">IF(BY35="","",BW34+1)</f>
        <v>9</v>
      </c>
      <c r="BX35" s="656"/>
      <c r="BY35" s="657" t="str">
        <f>IF('各会計、関係団体の財政状況及び健全化判断比率※0325修正'!B69="","",'各会計、関係団体の財政状況及び健全化判断比率※0325修正'!B69)</f>
        <v>二戸地区広域行政事務組合（介護保険特別会計）</v>
      </c>
      <c r="BZ35" s="657"/>
      <c r="CA35" s="657"/>
      <c r="CB35" s="657"/>
      <c r="CC35" s="657"/>
      <c r="CD35" s="657"/>
      <c r="CE35" s="657"/>
      <c r="CF35" s="657"/>
      <c r="CG35" s="657"/>
      <c r="CH35" s="657"/>
      <c r="CI35" s="657"/>
      <c r="CJ35" s="657"/>
      <c r="CK35" s="657"/>
      <c r="CL35" s="657"/>
      <c r="CM35" s="657"/>
      <c r="CN35" s="210"/>
      <c r="CO35" s="656">
        <f t="shared" ref="CO35:CO43" si="3">IF(CQ35="","",CO34+1)</f>
        <v>15</v>
      </c>
      <c r="CP35" s="656"/>
      <c r="CQ35" s="657" t="str">
        <f>IF('各会計、関係団体の財政状況及び健全化判断比率※0325修正'!BS8="","",'各会計、関係団体の財政状況及び健全化判断比率※0325修正'!BS8)</f>
        <v>株式会社ふるさと振興公社</v>
      </c>
      <c r="CR35" s="657"/>
      <c r="CS35" s="657"/>
      <c r="CT35" s="657"/>
      <c r="CU35" s="657"/>
      <c r="CV35" s="657"/>
      <c r="CW35" s="657"/>
      <c r="CX35" s="657"/>
      <c r="CY35" s="657"/>
      <c r="CZ35" s="657"/>
      <c r="DA35" s="657"/>
      <c r="DB35" s="657"/>
      <c r="DC35" s="657"/>
      <c r="DD35" s="657"/>
      <c r="DE35" s="657"/>
      <c r="DF35" s="207"/>
      <c r="DG35" s="658" t="str">
        <f>IF('各会計、関係団体の財政状況及び健全化判断比率※0325修正'!BR8="","",'各会計、関係団体の財政状況及び健全化判断比率※0325修正'!BR8)</f>
        <v/>
      </c>
      <c r="DH35" s="658"/>
      <c r="DI35" s="214"/>
      <c r="DJ35" s="182"/>
      <c r="DK35" s="182"/>
      <c r="DL35" s="182"/>
      <c r="DM35" s="182"/>
      <c r="DN35" s="182"/>
      <c r="DO35" s="182"/>
    </row>
    <row r="36" spans="1:119" ht="32.25" customHeight="1" x14ac:dyDescent="0.15">
      <c r="A36" s="183"/>
      <c r="B36" s="209"/>
      <c r="C36" s="656" t="str">
        <f>IF(E36="","",C35+1)</f>
        <v/>
      </c>
      <c r="D36" s="656"/>
      <c r="E36" s="657" t="str">
        <f>IF('各会計、関係団体の財政状況及び健全化判断比率※0325修正'!B9="","",'各会計、関係団体の財政状況及び健全化判断比率※0325修正'!B9)</f>
        <v/>
      </c>
      <c r="F36" s="657"/>
      <c r="G36" s="657"/>
      <c r="H36" s="657"/>
      <c r="I36" s="657"/>
      <c r="J36" s="657"/>
      <c r="K36" s="657"/>
      <c r="L36" s="657"/>
      <c r="M36" s="657"/>
      <c r="N36" s="657"/>
      <c r="O36" s="657"/>
      <c r="P36" s="657"/>
      <c r="Q36" s="657"/>
      <c r="R36" s="657"/>
      <c r="S36" s="657"/>
      <c r="T36" s="210"/>
      <c r="U36" s="656" t="str">
        <f t="shared" ref="U36:U43" si="4">IF(W36="","",U35+1)</f>
        <v/>
      </c>
      <c r="V36" s="656"/>
      <c r="W36" s="657"/>
      <c r="X36" s="657"/>
      <c r="Y36" s="657"/>
      <c r="Z36" s="657"/>
      <c r="AA36" s="657"/>
      <c r="AB36" s="657"/>
      <c r="AC36" s="657"/>
      <c r="AD36" s="657"/>
      <c r="AE36" s="657"/>
      <c r="AF36" s="657"/>
      <c r="AG36" s="657"/>
      <c r="AH36" s="657"/>
      <c r="AI36" s="657"/>
      <c r="AJ36" s="657"/>
      <c r="AK36" s="657"/>
      <c r="AL36" s="210"/>
      <c r="AM36" s="656" t="str">
        <f t="shared" si="0"/>
        <v/>
      </c>
      <c r="AN36" s="656"/>
      <c r="AO36" s="657"/>
      <c r="AP36" s="657"/>
      <c r="AQ36" s="657"/>
      <c r="AR36" s="657"/>
      <c r="AS36" s="657"/>
      <c r="AT36" s="657"/>
      <c r="AU36" s="657"/>
      <c r="AV36" s="657"/>
      <c r="AW36" s="657"/>
      <c r="AX36" s="657"/>
      <c r="AY36" s="657"/>
      <c r="AZ36" s="657"/>
      <c r="BA36" s="657"/>
      <c r="BB36" s="657"/>
      <c r="BC36" s="657"/>
      <c r="BD36" s="210"/>
      <c r="BE36" s="656">
        <f t="shared" si="1"/>
        <v>7</v>
      </c>
      <c r="BF36" s="656"/>
      <c r="BG36" s="657" t="str">
        <f>IF('各会計、関係団体の財政状況及び健全化判断比率※0325修正'!B33="","",'各会計、関係団体の財政状況及び健全化判断比率※0325修正'!B33)</f>
        <v>索道事業特別会計</v>
      </c>
      <c r="BH36" s="657"/>
      <c r="BI36" s="657"/>
      <c r="BJ36" s="657"/>
      <c r="BK36" s="657"/>
      <c r="BL36" s="657"/>
      <c r="BM36" s="657"/>
      <c r="BN36" s="657"/>
      <c r="BO36" s="657"/>
      <c r="BP36" s="657"/>
      <c r="BQ36" s="657"/>
      <c r="BR36" s="657"/>
      <c r="BS36" s="657"/>
      <c r="BT36" s="657"/>
      <c r="BU36" s="657"/>
      <c r="BV36" s="210"/>
      <c r="BW36" s="656">
        <f t="shared" si="2"/>
        <v>10</v>
      </c>
      <c r="BX36" s="656"/>
      <c r="BY36" s="657" t="str">
        <f>IF('各会計、関係団体の財政状況及び健全化判断比率※0325修正'!B70="","",'各会計、関係団体の財政状況及び健全化判断比率※0325修正'!B70)</f>
        <v>岩手県市町村総合事務組合（一般会計）</v>
      </c>
      <c r="BZ36" s="657"/>
      <c r="CA36" s="657"/>
      <c r="CB36" s="657"/>
      <c r="CC36" s="657"/>
      <c r="CD36" s="657"/>
      <c r="CE36" s="657"/>
      <c r="CF36" s="657"/>
      <c r="CG36" s="657"/>
      <c r="CH36" s="657"/>
      <c r="CI36" s="657"/>
      <c r="CJ36" s="657"/>
      <c r="CK36" s="657"/>
      <c r="CL36" s="657"/>
      <c r="CM36" s="657"/>
      <c r="CN36" s="210"/>
      <c r="CO36" s="656">
        <f t="shared" si="3"/>
        <v>16</v>
      </c>
      <c r="CP36" s="656"/>
      <c r="CQ36" s="657" t="str">
        <f>IF('各会計、関係団体の財政状況及び健全化判断比率※0325修正'!BS9="","",'各会計、関係団体の財政状況及び健全化判断比率※0325修正'!BS9)</f>
        <v>株式会社ナインズファーム</v>
      </c>
      <c r="CR36" s="657"/>
      <c r="CS36" s="657"/>
      <c r="CT36" s="657"/>
      <c r="CU36" s="657"/>
      <c r="CV36" s="657"/>
      <c r="CW36" s="657"/>
      <c r="CX36" s="657"/>
      <c r="CY36" s="657"/>
      <c r="CZ36" s="657"/>
      <c r="DA36" s="657"/>
      <c r="DB36" s="657"/>
      <c r="DC36" s="657"/>
      <c r="DD36" s="657"/>
      <c r="DE36" s="657"/>
      <c r="DF36" s="207"/>
      <c r="DG36" s="658" t="str">
        <f>IF('各会計、関係団体の財政状況及び健全化判断比率※0325修正'!BR9="","",'各会計、関係団体の財政状況及び健全化判断比率※0325修正'!BR9)</f>
        <v/>
      </c>
      <c r="DH36" s="658"/>
      <c r="DI36" s="214"/>
      <c r="DJ36" s="182"/>
      <c r="DK36" s="182"/>
      <c r="DL36" s="182"/>
      <c r="DM36" s="182"/>
      <c r="DN36" s="182"/>
      <c r="DO36" s="182"/>
    </row>
    <row r="37" spans="1:119" ht="32.25" customHeight="1" x14ac:dyDescent="0.15">
      <c r="A37" s="183"/>
      <c r="B37" s="209"/>
      <c r="C37" s="656" t="str">
        <f>IF(E37="","",C36+1)</f>
        <v/>
      </c>
      <c r="D37" s="656"/>
      <c r="E37" s="657" t="str">
        <f>IF('各会計、関係団体の財政状況及び健全化判断比率※0325修正'!B10="","",'各会計、関係団体の財政状況及び健全化判断比率※0325修正'!B10)</f>
        <v/>
      </c>
      <c r="F37" s="657"/>
      <c r="G37" s="657"/>
      <c r="H37" s="657"/>
      <c r="I37" s="657"/>
      <c r="J37" s="657"/>
      <c r="K37" s="657"/>
      <c r="L37" s="657"/>
      <c r="M37" s="657"/>
      <c r="N37" s="657"/>
      <c r="O37" s="657"/>
      <c r="P37" s="657"/>
      <c r="Q37" s="657"/>
      <c r="R37" s="657"/>
      <c r="S37" s="657"/>
      <c r="T37" s="210"/>
      <c r="U37" s="656" t="str">
        <f t="shared" si="4"/>
        <v/>
      </c>
      <c r="V37" s="656"/>
      <c r="W37" s="657"/>
      <c r="X37" s="657"/>
      <c r="Y37" s="657"/>
      <c r="Z37" s="657"/>
      <c r="AA37" s="657"/>
      <c r="AB37" s="657"/>
      <c r="AC37" s="657"/>
      <c r="AD37" s="657"/>
      <c r="AE37" s="657"/>
      <c r="AF37" s="657"/>
      <c r="AG37" s="657"/>
      <c r="AH37" s="657"/>
      <c r="AI37" s="657"/>
      <c r="AJ37" s="657"/>
      <c r="AK37" s="657"/>
      <c r="AL37" s="210"/>
      <c r="AM37" s="656" t="str">
        <f t="shared" si="0"/>
        <v/>
      </c>
      <c r="AN37" s="656"/>
      <c r="AO37" s="657"/>
      <c r="AP37" s="657"/>
      <c r="AQ37" s="657"/>
      <c r="AR37" s="657"/>
      <c r="AS37" s="657"/>
      <c r="AT37" s="657"/>
      <c r="AU37" s="657"/>
      <c r="AV37" s="657"/>
      <c r="AW37" s="657"/>
      <c r="AX37" s="657"/>
      <c r="AY37" s="657"/>
      <c r="AZ37" s="657"/>
      <c r="BA37" s="657"/>
      <c r="BB37" s="657"/>
      <c r="BC37" s="657"/>
      <c r="BD37" s="210"/>
      <c r="BE37" s="656" t="str">
        <f t="shared" si="1"/>
        <v/>
      </c>
      <c r="BF37" s="656"/>
      <c r="BG37" s="657"/>
      <c r="BH37" s="657"/>
      <c r="BI37" s="657"/>
      <c r="BJ37" s="657"/>
      <c r="BK37" s="657"/>
      <c r="BL37" s="657"/>
      <c r="BM37" s="657"/>
      <c r="BN37" s="657"/>
      <c r="BO37" s="657"/>
      <c r="BP37" s="657"/>
      <c r="BQ37" s="657"/>
      <c r="BR37" s="657"/>
      <c r="BS37" s="657"/>
      <c r="BT37" s="657"/>
      <c r="BU37" s="657"/>
      <c r="BV37" s="210"/>
      <c r="BW37" s="656">
        <f t="shared" si="2"/>
        <v>11</v>
      </c>
      <c r="BX37" s="656"/>
      <c r="BY37" s="657" t="str">
        <f>IF('各会計、関係団体の財政状況及び健全化判断比率※0325修正'!B71="","",'各会計、関係団体の財政状況及び健全化判断比率※0325修正'!B71)</f>
        <v>岩手県市町村総合事務組合（特別会計）</v>
      </c>
      <c r="BZ37" s="657"/>
      <c r="CA37" s="657"/>
      <c r="CB37" s="657"/>
      <c r="CC37" s="657"/>
      <c r="CD37" s="657"/>
      <c r="CE37" s="657"/>
      <c r="CF37" s="657"/>
      <c r="CG37" s="657"/>
      <c r="CH37" s="657"/>
      <c r="CI37" s="657"/>
      <c r="CJ37" s="657"/>
      <c r="CK37" s="657"/>
      <c r="CL37" s="657"/>
      <c r="CM37" s="657"/>
      <c r="CN37" s="210"/>
      <c r="CO37" s="656" t="str">
        <f t="shared" si="3"/>
        <v/>
      </c>
      <c r="CP37" s="656"/>
      <c r="CQ37" s="657" t="str">
        <f>IF('各会計、関係団体の財政状況及び健全化判断比率※0325修正'!BS10="","",'各会計、関係団体の財政状況及び健全化判断比率※0325修正'!BS10)</f>
        <v/>
      </c>
      <c r="CR37" s="657"/>
      <c r="CS37" s="657"/>
      <c r="CT37" s="657"/>
      <c r="CU37" s="657"/>
      <c r="CV37" s="657"/>
      <c r="CW37" s="657"/>
      <c r="CX37" s="657"/>
      <c r="CY37" s="657"/>
      <c r="CZ37" s="657"/>
      <c r="DA37" s="657"/>
      <c r="DB37" s="657"/>
      <c r="DC37" s="657"/>
      <c r="DD37" s="657"/>
      <c r="DE37" s="657"/>
      <c r="DF37" s="207"/>
      <c r="DG37" s="658" t="str">
        <f>IF('各会計、関係団体の財政状況及び健全化判断比率※0325修正'!BR10="","",'各会計、関係団体の財政状況及び健全化判断比率※0325修正'!BR10)</f>
        <v/>
      </c>
      <c r="DH37" s="658"/>
      <c r="DI37" s="214"/>
      <c r="DJ37" s="182"/>
      <c r="DK37" s="182"/>
      <c r="DL37" s="182"/>
      <c r="DM37" s="182"/>
      <c r="DN37" s="182"/>
      <c r="DO37" s="182"/>
    </row>
    <row r="38" spans="1:119" ht="32.25" customHeight="1" x14ac:dyDescent="0.15">
      <c r="A38" s="183"/>
      <c r="B38" s="209"/>
      <c r="C38" s="656" t="str">
        <f t="shared" ref="C38:C43" si="5">IF(E38="","",C37+1)</f>
        <v/>
      </c>
      <c r="D38" s="656"/>
      <c r="E38" s="657" t="str">
        <f>IF('各会計、関係団体の財政状況及び健全化判断比率※0325修正'!B11="","",'各会計、関係団体の財政状況及び健全化判断比率※0325修正'!B11)</f>
        <v/>
      </c>
      <c r="F38" s="657"/>
      <c r="G38" s="657"/>
      <c r="H38" s="657"/>
      <c r="I38" s="657"/>
      <c r="J38" s="657"/>
      <c r="K38" s="657"/>
      <c r="L38" s="657"/>
      <c r="M38" s="657"/>
      <c r="N38" s="657"/>
      <c r="O38" s="657"/>
      <c r="P38" s="657"/>
      <c r="Q38" s="657"/>
      <c r="R38" s="657"/>
      <c r="S38" s="657"/>
      <c r="T38" s="210"/>
      <c r="U38" s="656" t="str">
        <f t="shared" si="4"/>
        <v/>
      </c>
      <c r="V38" s="656"/>
      <c r="W38" s="657"/>
      <c r="X38" s="657"/>
      <c r="Y38" s="657"/>
      <c r="Z38" s="657"/>
      <c r="AA38" s="657"/>
      <c r="AB38" s="657"/>
      <c r="AC38" s="657"/>
      <c r="AD38" s="657"/>
      <c r="AE38" s="657"/>
      <c r="AF38" s="657"/>
      <c r="AG38" s="657"/>
      <c r="AH38" s="657"/>
      <c r="AI38" s="657"/>
      <c r="AJ38" s="657"/>
      <c r="AK38" s="657"/>
      <c r="AL38" s="210"/>
      <c r="AM38" s="656" t="str">
        <f t="shared" si="0"/>
        <v/>
      </c>
      <c r="AN38" s="656"/>
      <c r="AO38" s="657"/>
      <c r="AP38" s="657"/>
      <c r="AQ38" s="657"/>
      <c r="AR38" s="657"/>
      <c r="AS38" s="657"/>
      <c r="AT38" s="657"/>
      <c r="AU38" s="657"/>
      <c r="AV38" s="657"/>
      <c r="AW38" s="657"/>
      <c r="AX38" s="657"/>
      <c r="AY38" s="657"/>
      <c r="AZ38" s="657"/>
      <c r="BA38" s="657"/>
      <c r="BB38" s="657"/>
      <c r="BC38" s="657"/>
      <c r="BD38" s="210"/>
      <c r="BE38" s="656" t="str">
        <f t="shared" si="1"/>
        <v/>
      </c>
      <c r="BF38" s="656"/>
      <c r="BG38" s="657"/>
      <c r="BH38" s="657"/>
      <c r="BI38" s="657"/>
      <c r="BJ38" s="657"/>
      <c r="BK38" s="657"/>
      <c r="BL38" s="657"/>
      <c r="BM38" s="657"/>
      <c r="BN38" s="657"/>
      <c r="BO38" s="657"/>
      <c r="BP38" s="657"/>
      <c r="BQ38" s="657"/>
      <c r="BR38" s="657"/>
      <c r="BS38" s="657"/>
      <c r="BT38" s="657"/>
      <c r="BU38" s="657"/>
      <c r="BV38" s="210"/>
      <c r="BW38" s="656">
        <f t="shared" si="2"/>
        <v>12</v>
      </c>
      <c r="BX38" s="656"/>
      <c r="BY38" s="657" t="str">
        <f>IF('各会計、関係団体の財政状況及び健全化判断比率※0325修正'!B72="","",'各会計、関係団体の財政状況及び健全化判断比率※0325修正'!B72)</f>
        <v>岩手県後期高齢者医療広域連合（一般会計）</v>
      </c>
      <c r="BZ38" s="657"/>
      <c r="CA38" s="657"/>
      <c r="CB38" s="657"/>
      <c r="CC38" s="657"/>
      <c r="CD38" s="657"/>
      <c r="CE38" s="657"/>
      <c r="CF38" s="657"/>
      <c r="CG38" s="657"/>
      <c r="CH38" s="657"/>
      <c r="CI38" s="657"/>
      <c r="CJ38" s="657"/>
      <c r="CK38" s="657"/>
      <c r="CL38" s="657"/>
      <c r="CM38" s="657"/>
      <c r="CN38" s="210"/>
      <c r="CO38" s="656" t="str">
        <f t="shared" si="3"/>
        <v/>
      </c>
      <c r="CP38" s="656"/>
      <c r="CQ38" s="657" t="str">
        <f>IF('各会計、関係団体の財政状況及び健全化判断比率※0325修正'!BS11="","",'各会計、関係団体の財政状況及び健全化判断比率※0325修正'!BS11)</f>
        <v/>
      </c>
      <c r="CR38" s="657"/>
      <c r="CS38" s="657"/>
      <c r="CT38" s="657"/>
      <c r="CU38" s="657"/>
      <c r="CV38" s="657"/>
      <c r="CW38" s="657"/>
      <c r="CX38" s="657"/>
      <c r="CY38" s="657"/>
      <c r="CZ38" s="657"/>
      <c r="DA38" s="657"/>
      <c r="DB38" s="657"/>
      <c r="DC38" s="657"/>
      <c r="DD38" s="657"/>
      <c r="DE38" s="657"/>
      <c r="DF38" s="207"/>
      <c r="DG38" s="658" t="str">
        <f>IF('各会計、関係団体の財政状況及び健全化判断比率※0325修正'!BR11="","",'各会計、関係団体の財政状況及び健全化判断比率※0325修正'!BR11)</f>
        <v/>
      </c>
      <c r="DH38" s="658"/>
      <c r="DI38" s="214"/>
      <c r="DJ38" s="182"/>
      <c r="DK38" s="182"/>
      <c r="DL38" s="182"/>
      <c r="DM38" s="182"/>
      <c r="DN38" s="182"/>
      <c r="DO38" s="182"/>
    </row>
    <row r="39" spans="1:119" ht="32.25" customHeight="1" x14ac:dyDescent="0.15">
      <c r="A39" s="183"/>
      <c r="B39" s="209"/>
      <c r="C39" s="656" t="str">
        <f t="shared" si="5"/>
        <v/>
      </c>
      <c r="D39" s="656"/>
      <c r="E39" s="657" t="str">
        <f>IF('各会計、関係団体の財政状況及び健全化判断比率※0325修正'!B12="","",'各会計、関係団体の財政状況及び健全化判断比率※0325修正'!B12)</f>
        <v/>
      </c>
      <c r="F39" s="657"/>
      <c r="G39" s="657"/>
      <c r="H39" s="657"/>
      <c r="I39" s="657"/>
      <c r="J39" s="657"/>
      <c r="K39" s="657"/>
      <c r="L39" s="657"/>
      <c r="M39" s="657"/>
      <c r="N39" s="657"/>
      <c r="O39" s="657"/>
      <c r="P39" s="657"/>
      <c r="Q39" s="657"/>
      <c r="R39" s="657"/>
      <c r="S39" s="657"/>
      <c r="T39" s="210"/>
      <c r="U39" s="656" t="str">
        <f t="shared" si="4"/>
        <v/>
      </c>
      <c r="V39" s="656"/>
      <c r="W39" s="657"/>
      <c r="X39" s="657"/>
      <c r="Y39" s="657"/>
      <c r="Z39" s="657"/>
      <c r="AA39" s="657"/>
      <c r="AB39" s="657"/>
      <c r="AC39" s="657"/>
      <c r="AD39" s="657"/>
      <c r="AE39" s="657"/>
      <c r="AF39" s="657"/>
      <c r="AG39" s="657"/>
      <c r="AH39" s="657"/>
      <c r="AI39" s="657"/>
      <c r="AJ39" s="657"/>
      <c r="AK39" s="657"/>
      <c r="AL39" s="210"/>
      <c r="AM39" s="656" t="str">
        <f t="shared" si="0"/>
        <v/>
      </c>
      <c r="AN39" s="656"/>
      <c r="AO39" s="657"/>
      <c r="AP39" s="657"/>
      <c r="AQ39" s="657"/>
      <c r="AR39" s="657"/>
      <c r="AS39" s="657"/>
      <c r="AT39" s="657"/>
      <c r="AU39" s="657"/>
      <c r="AV39" s="657"/>
      <c r="AW39" s="657"/>
      <c r="AX39" s="657"/>
      <c r="AY39" s="657"/>
      <c r="AZ39" s="657"/>
      <c r="BA39" s="657"/>
      <c r="BB39" s="657"/>
      <c r="BC39" s="657"/>
      <c r="BD39" s="210"/>
      <c r="BE39" s="656" t="str">
        <f t="shared" si="1"/>
        <v/>
      </c>
      <c r="BF39" s="656"/>
      <c r="BG39" s="657"/>
      <c r="BH39" s="657"/>
      <c r="BI39" s="657"/>
      <c r="BJ39" s="657"/>
      <c r="BK39" s="657"/>
      <c r="BL39" s="657"/>
      <c r="BM39" s="657"/>
      <c r="BN39" s="657"/>
      <c r="BO39" s="657"/>
      <c r="BP39" s="657"/>
      <c r="BQ39" s="657"/>
      <c r="BR39" s="657"/>
      <c r="BS39" s="657"/>
      <c r="BT39" s="657"/>
      <c r="BU39" s="657"/>
      <c r="BV39" s="210"/>
      <c r="BW39" s="656">
        <f t="shared" si="2"/>
        <v>13</v>
      </c>
      <c r="BX39" s="656"/>
      <c r="BY39" s="657" t="str">
        <f>IF('各会計、関係団体の財政状況及び健全化判断比率※0325修正'!B73="","",'各会計、関係団体の財政状況及び健全化判断比率※0325修正'!B73)</f>
        <v>岩手県後期高齢者医療広域連合（特別会計）</v>
      </c>
      <c r="BZ39" s="657"/>
      <c r="CA39" s="657"/>
      <c r="CB39" s="657"/>
      <c r="CC39" s="657"/>
      <c r="CD39" s="657"/>
      <c r="CE39" s="657"/>
      <c r="CF39" s="657"/>
      <c r="CG39" s="657"/>
      <c r="CH39" s="657"/>
      <c r="CI39" s="657"/>
      <c r="CJ39" s="657"/>
      <c r="CK39" s="657"/>
      <c r="CL39" s="657"/>
      <c r="CM39" s="657"/>
      <c r="CN39" s="210"/>
      <c r="CO39" s="656" t="str">
        <f t="shared" si="3"/>
        <v/>
      </c>
      <c r="CP39" s="656"/>
      <c r="CQ39" s="657" t="str">
        <f>IF('各会計、関係団体の財政状況及び健全化判断比率※0325修正'!BS12="","",'各会計、関係団体の財政状況及び健全化判断比率※0325修正'!BS12)</f>
        <v/>
      </c>
      <c r="CR39" s="657"/>
      <c r="CS39" s="657"/>
      <c r="CT39" s="657"/>
      <c r="CU39" s="657"/>
      <c r="CV39" s="657"/>
      <c r="CW39" s="657"/>
      <c r="CX39" s="657"/>
      <c r="CY39" s="657"/>
      <c r="CZ39" s="657"/>
      <c r="DA39" s="657"/>
      <c r="DB39" s="657"/>
      <c r="DC39" s="657"/>
      <c r="DD39" s="657"/>
      <c r="DE39" s="657"/>
      <c r="DF39" s="207"/>
      <c r="DG39" s="658" t="str">
        <f>IF('各会計、関係団体の財政状況及び健全化判断比率※0325修正'!BR12="","",'各会計、関係団体の財政状況及び健全化判断比率※0325修正'!BR12)</f>
        <v/>
      </c>
      <c r="DH39" s="658"/>
      <c r="DI39" s="214"/>
      <c r="DJ39" s="182"/>
      <c r="DK39" s="182"/>
      <c r="DL39" s="182"/>
      <c r="DM39" s="182"/>
      <c r="DN39" s="182"/>
      <c r="DO39" s="182"/>
    </row>
    <row r="40" spans="1:119" ht="32.25" customHeight="1" x14ac:dyDescent="0.15">
      <c r="A40" s="183"/>
      <c r="B40" s="209"/>
      <c r="C40" s="656" t="str">
        <f t="shared" si="5"/>
        <v/>
      </c>
      <c r="D40" s="656"/>
      <c r="E40" s="657" t="str">
        <f>IF('各会計、関係団体の財政状況及び健全化判断比率※0325修正'!B13="","",'各会計、関係団体の財政状況及び健全化判断比率※0325修正'!B13)</f>
        <v/>
      </c>
      <c r="F40" s="657"/>
      <c r="G40" s="657"/>
      <c r="H40" s="657"/>
      <c r="I40" s="657"/>
      <c r="J40" s="657"/>
      <c r="K40" s="657"/>
      <c r="L40" s="657"/>
      <c r="M40" s="657"/>
      <c r="N40" s="657"/>
      <c r="O40" s="657"/>
      <c r="P40" s="657"/>
      <c r="Q40" s="657"/>
      <c r="R40" s="657"/>
      <c r="S40" s="657"/>
      <c r="T40" s="210"/>
      <c r="U40" s="656" t="str">
        <f t="shared" si="4"/>
        <v/>
      </c>
      <c r="V40" s="656"/>
      <c r="W40" s="657"/>
      <c r="X40" s="657"/>
      <c r="Y40" s="657"/>
      <c r="Z40" s="657"/>
      <c r="AA40" s="657"/>
      <c r="AB40" s="657"/>
      <c r="AC40" s="657"/>
      <c r="AD40" s="657"/>
      <c r="AE40" s="657"/>
      <c r="AF40" s="657"/>
      <c r="AG40" s="657"/>
      <c r="AH40" s="657"/>
      <c r="AI40" s="657"/>
      <c r="AJ40" s="657"/>
      <c r="AK40" s="657"/>
      <c r="AL40" s="210"/>
      <c r="AM40" s="656" t="str">
        <f t="shared" si="0"/>
        <v/>
      </c>
      <c r="AN40" s="656"/>
      <c r="AO40" s="657"/>
      <c r="AP40" s="657"/>
      <c r="AQ40" s="657"/>
      <c r="AR40" s="657"/>
      <c r="AS40" s="657"/>
      <c r="AT40" s="657"/>
      <c r="AU40" s="657"/>
      <c r="AV40" s="657"/>
      <c r="AW40" s="657"/>
      <c r="AX40" s="657"/>
      <c r="AY40" s="657"/>
      <c r="AZ40" s="657"/>
      <c r="BA40" s="657"/>
      <c r="BB40" s="657"/>
      <c r="BC40" s="657"/>
      <c r="BD40" s="210"/>
      <c r="BE40" s="656" t="str">
        <f t="shared" si="1"/>
        <v/>
      </c>
      <c r="BF40" s="656"/>
      <c r="BG40" s="657"/>
      <c r="BH40" s="657"/>
      <c r="BI40" s="657"/>
      <c r="BJ40" s="657"/>
      <c r="BK40" s="657"/>
      <c r="BL40" s="657"/>
      <c r="BM40" s="657"/>
      <c r="BN40" s="657"/>
      <c r="BO40" s="657"/>
      <c r="BP40" s="657"/>
      <c r="BQ40" s="657"/>
      <c r="BR40" s="657"/>
      <c r="BS40" s="657"/>
      <c r="BT40" s="657"/>
      <c r="BU40" s="657"/>
      <c r="BV40" s="210"/>
      <c r="BW40" s="656" t="str">
        <f t="shared" si="2"/>
        <v/>
      </c>
      <c r="BX40" s="656"/>
      <c r="BY40" s="657" t="str">
        <f>IF('各会計、関係団体の財政状況及び健全化判断比率※0325修正'!B74="","",'各会計、関係団体の財政状況及び健全化判断比率※0325修正'!B74)</f>
        <v/>
      </c>
      <c r="BZ40" s="657"/>
      <c r="CA40" s="657"/>
      <c r="CB40" s="657"/>
      <c r="CC40" s="657"/>
      <c r="CD40" s="657"/>
      <c r="CE40" s="657"/>
      <c r="CF40" s="657"/>
      <c r="CG40" s="657"/>
      <c r="CH40" s="657"/>
      <c r="CI40" s="657"/>
      <c r="CJ40" s="657"/>
      <c r="CK40" s="657"/>
      <c r="CL40" s="657"/>
      <c r="CM40" s="657"/>
      <c r="CN40" s="210"/>
      <c r="CO40" s="656" t="str">
        <f t="shared" si="3"/>
        <v/>
      </c>
      <c r="CP40" s="656"/>
      <c r="CQ40" s="657" t="str">
        <f>IF('各会計、関係団体の財政状況及び健全化判断比率※0325修正'!BS13="","",'各会計、関係団体の財政状況及び健全化判断比率※0325修正'!BS13)</f>
        <v/>
      </c>
      <c r="CR40" s="657"/>
      <c r="CS40" s="657"/>
      <c r="CT40" s="657"/>
      <c r="CU40" s="657"/>
      <c r="CV40" s="657"/>
      <c r="CW40" s="657"/>
      <c r="CX40" s="657"/>
      <c r="CY40" s="657"/>
      <c r="CZ40" s="657"/>
      <c r="DA40" s="657"/>
      <c r="DB40" s="657"/>
      <c r="DC40" s="657"/>
      <c r="DD40" s="657"/>
      <c r="DE40" s="657"/>
      <c r="DF40" s="207"/>
      <c r="DG40" s="658" t="str">
        <f>IF('各会計、関係団体の財政状況及び健全化判断比率※0325修正'!BR13="","",'各会計、関係団体の財政状況及び健全化判断比率※0325修正'!BR13)</f>
        <v/>
      </c>
      <c r="DH40" s="658"/>
      <c r="DI40" s="214"/>
      <c r="DJ40" s="182"/>
      <c r="DK40" s="182"/>
      <c r="DL40" s="182"/>
      <c r="DM40" s="182"/>
      <c r="DN40" s="182"/>
      <c r="DO40" s="182"/>
    </row>
    <row r="41" spans="1:119" ht="32.25" customHeight="1" x14ac:dyDescent="0.15">
      <c r="A41" s="183"/>
      <c r="B41" s="209"/>
      <c r="C41" s="656" t="str">
        <f t="shared" si="5"/>
        <v/>
      </c>
      <c r="D41" s="656"/>
      <c r="E41" s="657" t="str">
        <f>IF('各会計、関係団体の財政状況及び健全化判断比率※0325修正'!B14="","",'各会計、関係団体の財政状況及び健全化判断比率※0325修正'!B14)</f>
        <v/>
      </c>
      <c r="F41" s="657"/>
      <c r="G41" s="657"/>
      <c r="H41" s="657"/>
      <c r="I41" s="657"/>
      <c r="J41" s="657"/>
      <c r="K41" s="657"/>
      <c r="L41" s="657"/>
      <c r="M41" s="657"/>
      <c r="N41" s="657"/>
      <c r="O41" s="657"/>
      <c r="P41" s="657"/>
      <c r="Q41" s="657"/>
      <c r="R41" s="657"/>
      <c r="S41" s="657"/>
      <c r="T41" s="210"/>
      <c r="U41" s="656" t="str">
        <f t="shared" si="4"/>
        <v/>
      </c>
      <c r="V41" s="656"/>
      <c r="W41" s="657"/>
      <c r="X41" s="657"/>
      <c r="Y41" s="657"/>
      <c r="Z41" s="657"/>
      <c r="AA41" s="657"/>
      <c r="AB41" s="657"/>
      <c r="AC41" s="657"/>
      <c r="AD41" s="657"/>
      <c r="AE41" s="657"/>
      <c r="AF41" s="657"/>
      <c r="AG41" s="657"/>
      <c r="AH41" s="657"/>
      <c r="AI41" s="657"/>
      <c r="AJ41" s="657"/>
      <c r="AK41" s="657"/>
      <c r="AL41" s="210"/>
      <c r="AM41" s="656" t="str">
        <f t="shared" si="0"/>
        <v/>
      </c>
      <c r="AN41" s="656"/>
      <c r="AO41" s="657"/>
      <c r="AP41" s="657"/>
      <c r="AQ41" s="657"/>
      <c r="AR41" s="657"/>
      <c r="AS41" s="657"/>
      <c r="AT41" s="657"/>
      <c r="AU41" s="657"/>
      <c r="AV41" s="657"/>
      <c r="AW41" s="657"/>
      <c r="AX41" s="657"/>
      <c r="AY41" s="657"/>
      <c r="AZ41" s="657"/>
      <c r="BA41" s="657"/>
      <c r="BB41" s="657"/>
      <c r="BC41" s="657"/>
      <c r="BD41" s="210"/>
      <c r="BE41" s="656" t="str">
        <f t="shared" si="1"/>
        <v/>
      </c>
      <c r="BF41" s="656"/>
      <c r="BG41" s="657"/>
      <c r="BH41" s="657"/>
      <c r="BI41" s="657"/>
      <c r="BJ41" s="657"/>
      <c r="BK41" s="657"/>
      <c r="BL41" s="657"/>
      <c r="BM41" s="657"/>
      <c r="BN41" s="657"/>
      <c r="BO41" s="657"/>
      <c r="BP41" s="657"/>
      <c r="BQ41" s="657"/>
      <c r="BR41" s="657"/>
      <c r="BS41" s="657"/>
      <c r="BT41" s="657"/>
      <c r="BU41" s="657"/>
      <c r="BV41" s="210"/>
      <c r="BW41" s="656" t="str">
        <f t="shared" si="2"/>
        <v/>
      </c>
      <c r="BX41" s="656"/>
      <c r="BY41" s="657" t="str">
        <f>IF('各会計、関係団体の財政状況及び健全化判断比率※0325修正'!B75="","",'各会計、関係団体の財政状況及び健全化判断比率※0325修正'!B75)</f>
        <v/>
      </c>
      <c r="BZ41" s="657"/>
      <c r="CA41" s="657"/>
      <c r="CB41" s="657"/>
      <c r="CC41" s="657"/>
      <c r="CD41" s="657"/>
      <c r="CE41" s="657"/>
      <c r="CF41" s="657"/>
      <c r="CG41" s="657"/>
      <c r="CH41" s="657"/>
      <c r="CI41" s="657"/>
      <c r="CJ41" s="657"/>
      <c r="CK41" s="657"/>
      <c r="CL41" s="657"/>
      <c r="CM41" s="657"/>
      <c r="CN41" s="210"/>
      <c r="CO41" s="656" t="str">
        <f t="shared" si="3"/>
        <v/>
      </c>
      <c r="CP41" s="656"/>
      <c r="CQ41" s="657" t="str">
        <f>IF('各会計、関係団体の財政状況及び健全化判断比率※0325修正'!BS14="","",'各会計、関係団体の財政状況及び健全化判断比率※0325修正'!BS14)</f>
        <v/>
      </c>
      <c r="CR41" s="657"/>
      <c r="CS41" s="657"/>
      <c r="CT41" s="657"/>
      <c r="CU41" s="657"/>
      <c r="CV41" s="657"/>
      <c r="CW41" s="657"/>
      <c r="CX41" s="657"/>
      <c r="CY41" s="657"/>
      <c r="CZ41" s="657"/>
      <c r="DA41" s="657"/>
      <c r="DB41" s="657"/>
      <c r="DC41" s="657"/>
      <c r="DD41" s="657"/>
      <c r="DE41" s="657"/>
      <c r="DF41" s="207"/>
      <c r="DG41" s="658" t="str">
        <f>IF('各会計、関係団体の財政状況及び健全化判断比率※0325修正'!BR14="","",'各会計、関係団体の財政状況及び健全化判断比率※0325修正'!BR14)</f>
        <v/>
      </c>
      <c r="DH41" s="658"/>
      <c r="DI41" s="214"/>
      <c r="DJ41" s="182"/>
      <c r="DK41" s="182"/>
      <c r="DL41" s="182"/>
      <c r="DM41" s="182"/>
      <c r="DN41" s="182"/>
      <c r="DO41" s="182"/>
    </row>
    <row r="42" spans="1:119" ht="32.25" customHeight="1" x14ac:dyDescent="0.15">
      <c r="A42" s="182"/>
      <c r="B42" s="209"/>
      <c r="C42" s="656" t="str">
        <f t="shared" si="5"/>
        <v/>
      </c>
      <c r="D42" s="656"/>
      <c r="E42" s="657" t="str">
        <f>IF('各会計、関係団体の財政状況及び健全化判断比率※0325修正'!B15="","",'各会計、関係団体の財政状況及び健全化判断比率※0325修正'!B15)</f>
        <v/>
      </c>
      <c r="F42" s="657"/>
      <c r="G42" s="657"/>
      <c r="H42" s="657"/>
      <c r="I42" s="657"/>
      <c r="J42" s="657"/>
      <c r="K42" s="657"/>
      <c r="L42" s="657"/>
      <c r="M42" s="657"/>
      <c r="N42" s="657"/>
      <c r="O42" s="657"/>
      <c r="P42" s="657"/>
      <c r="Q42" s="657"/>
      <c r="R42" s="657"/>
      <c r="S42" s="657"/>
      <c r="T42" s="210"/>
      <c r="U42" s="656" t="str">
        <f t="shared" si="4"/>
        <v/>
      </c>
      <c r="V42" s="656"/>
      <c r="W42" s="657"/>
      <c r="X42" s="657"/>
      <c r="Y42" s="657"/>
      <c r="Z42" s="657"/>
      <c r="AA42" s="657"/>
      <c r="AB42" s="657"/>
      <c r="AC42" s="657"/>
      <c r="AD42" s="657"/>
      <c r="AE42" s="657"/>
      <c r="AF42" s="657"/>
      <c r="AG42" s="657"/>
      <c r="AH42" s="657"/>
      <c r="AI42" s="657"/>
      <c r="AJ42" s="657"/>
      <c r="AK42" s="657"/>
      <c r="AL42" s="210"/>
      <c r="AM42" s="656" t="str">
        <f t="shared" si="0"/>
        <v/>
      </c>
      <c r="AN42" s="656"/>
      <c r="AO42" s="657"/>
      <c r="AP42" s="657"/>
      <c r="AQ42" s="657"/>
      <c r="AR42" s="657"/>
      <c r="AS42" s="657"/>
      <c r="AT42" s="657"/>
      <c r="AU42" s="657"/>
      <c r="AV42" s="657"/>
      <c r="AW42" s="657"/>
      <c r="AX42" s="657"/>
      <c r="AY42" s="657"/>
      <c r="AZ42" s="657"/>
      <c r="BA42" s="657"/>
      <c r="BB42" s="657"/>
      <c r="BC42" s="657"/>
      <c r="BD42" s="210"/>
      <c r="BE42" s="656" t="str">
        <f t="shared" si="1"/>
        <v/>
      </c>
      <c r="BF42" s="656"/>
      <c r="BG42" s="657"/>
      <c r="BH42" s="657"/>
      <c r="BI42" s="657"/>
      <c r="BJ42" s="657"/>
      <c r="BK42" s="657"/>
      <c r="BL42" s="657"/>
      <c r="BM42" s="657"/>
      <c r="BN42" s="657"/>
      <c r="BO42" s="657"/>
      <c r="BP42" s="657"/>
      <c r="BQ42" s="657"/>
      <c r="BR42" s="657"/>
      <c r="BS42" s="657"/>
      <c r="BT42" s="657"/>
      <c r="BU42" s="657"/>
      <c r="BV42" s="210"/>
      <c r="BW42" s="656" t="str">
        <f t="shared" si="2"/>
        <v/>
      </c>
      <c r="BX42" s="656"/>
      <c r="BY42" s="657" t="str">
        <f>IF('各会計、関係団体の財政状況及び健全化判断比率※0325修正'!B76="","",'各会計、関係団体の財政状況及び健全化判断比率※0325修正'!B76)</f>
        <v/>
      </c>
      <c r="BZ42" s="657"/>
      <c r="CA42" s="657"/>
      <c r="CB42" s="657"/>
      <c r="CC42" s="657"/>
      <c r="CD42" s="657"/>
      <c r="CE42" s="657"/>
      <c r="CF42" s="657"/>
      <c r="CG42" s="657"/>
      <c r="CH42" s="657"/>
      <c r="CI42" s="657"/>
      <c r="CJ42" s="657"/>
      <c r="CK42" s="657"/>
      <c r="CL42" s="657"/>
      <c r="CM42" s="657"/>
      <c r="CN42" s="210"/>
      <c r="CO42" s="656" t="str">
        <f t="shared" si="3"/>
        <v/>
      </c>
      <c r="CP42" s="656"/>
      <c r="CQ42" s="657" t="str">
        <f>IF('各会計、関係団体の財政状況及び健全化判断比率※0325修正'!BS15="","",'各会計、関係団体の財政状況及び健全化判断比率※0325修正'!BS15)</f>
        <v/>
      </c>
      <c r="CR42" s="657"/>
      <c r="CS42" s="657"/>
      <c r="CT42" s="657"/>
      <c r="CU42" s="657"/>
      <c r="CV42" s="657"/>
      <c r="CW42" s="657"/>
      <c r="CX42" s="657"/>
      <c r="CY42" s="657"/>
      <c r="CZ42" s="657"/>
      <c r="DA42" s="657"/>
      <c r="DB42" s="657"/>
      <c r="DC42" s="657"/>
      <c r="DD42" s="657"/>
      <c r="DE42" s="657"/>
      <c r="DF42" s="207"/>
      <c r="DG42" s="658" t="str">
        <f>IF('各会計、関係団体の財政状況及び健全化判断比率※0325修正'!BR15="","",'各会計、関係団体の財政状況及び健全化判断比率※0325修正'!BR15)</f>
        <v/>
      </c>
      <c r="DH42" s="658"/>
      <c r="DI42" s="214"/>
      <c r="DJ42" s="182"/>
      <c r="DK42" s="182"/>
      <c r="DL42" s="182"/>
      <c r="DM42" s="182"/>
      <c r="DN42" s="182"/>
      <c r="DO42" s="182"/>
    </row>
    <row r="43" spans="1:119" ht="32.25" customHeight="1" x14ac:dyDescent="0.15">
      <c r="A43" s="182"/>
      <c r="B43" s="209"/>
      <c r="C43" s="656" t="str">
        <f t="shared" si="5"/>
        <v/>
      </c>
      <c r="D43" s="656"/>
      <c r="E43" s="657" t="str">
        <f>IF('各会計、関係団体の財政状況及び健全化判断比率※0325修正'!B16="","",'各会計、関係団体の財政状況及び健全化判断比率※0325修正'!B16)</f>
        <v/>
      </c>
      <c r="F43" s="657"/>
      <c r="G43" s="657"/>
      <c r="H43" s="657"/>
      <c r="I43" s="657"/>
      <c r="J43" s="657"/>
      <c r="K43" s="657"/>
      <c r="L43" s="657"/>
      <c r="M43" s="657"/>
      <c r="N43" s="657"/>
      <c r="O43" s="657"/>
      <c r="P43" s="657"/>
      <c r="Q43" s="657"/>
      <c r="R43" s="657"/>
      <c r="S43" s="657"/>
      <c r="T43" s="210"/>
      <c r="U43" s="656" t="str">
        <f t="shared" si="4"/>
        <v/>
      </c>
      <c r="V43" s="656"/>
      <c r="W43" s="657"/>
      <c r="X43" s="657"/>
      <c r="Y43" s="657"/>
      <c r="Z43" s="657"/>
      <c r="AA43" s="657"/>
      <c r="AB43" s="657"/>
      <c r="AC43" s="657"/>
      <c r="AD43" s="657"/>
      <c r="AE43" s="657"/>
      <c r="AF43" s="657"/>
      <c r="AG43" s="657"/>
      <c r="AH43" s="657"/>
      <c r="AI43" s="657"/>
      <c r="AJ43" s="657"/>
      <c r="AK43" s="657"/>
      <c r="AL43" s="210"/>
      <c r="AM43" s="656" t="str">
        <f t="shared" si="0"/>
        <v/>
      </c>
      <c r="AN43" s="656"/>
      <c r="AO43" s="657"/>
      <c r="AP43" s="657"/>
      <c r="AQ43" s="657"/>
      <c r="AR43" s="657"/>
      <c r="AS43" s="657"/>
      <c r="AT43" s="657"/>
      <c r="AU43" s="657"/>
      <c r="AV43" s="657"/>
      <c r="AW43" s="657"/>
      <c r="AX43" s="657"/>
      <c r="AY43" s="657"/>
      <c r="AZ43" s="657"/>
      <c r="BA43" s="657"/>
      <c r="BB43" s="657"/>
      <c r="BC43" s="657"/>
      <c r="BD43" s="210"/>
      <c r="BE43" s="656" t="str">
        <f t="shared" si="1"/>
        <v/>
      </c>
      <c r="BF43" s="656"/>
      <c r="BG43" s="657"/>
      <c r="BH43" s="657"/>
      <c r="BI43" s="657"/>
      <c r="BJ43" s="657"/>
      <c r="BK43" s="657"/>
      <c r="BL43" s="657"/>
      <c r="BM43" s="657"/>
      <c r="BN43" s="657"/>
      <c r="BO43" s="657"/>
      <c r="BP43" s="657"/>
      <c r="BQ43" s="657"/>
      <c r="BR43" s="657"/>
      <c r="BS43" s="657"/>
      <c r="BT43" s="657"/>
      <c r="BU43" s="657"/>
      <c r="BV43" s="210"/>
      <c r="BW43" s="656" t="str">
        <f t="shared" si="2"/>
        <v/>
      </c>
      <c r="BX43" s="656"/>
      <c r="BY43" s="657" t="str">
        <f>IF('各会計、関係団体の財政状況及び健全化判断比率※0325修正'!B77="","",'各会計、関係団体の財政状況及び健全化判断比率※0325修正'!B77)</f>
        <v/>
      </c>
      <c r="BZ43" s="657"/>
      <c r="CA43" s="657"/>
      <c r="CB43" s="657"/>
      <c r="CC43" s="657"/>
      <c r="CD43" s="657"/>
      <c r="CE43" s="657"/>
      <c r="CF43" s="657"/>
      <c r="CG43" s="657"/>
      <c r="CH43" s="657"/>
      <c r="CI43" s="657"/>
      <c r="CJ43" s="657"/>
      <c r="CK43" s="657"/>
      <c r="CL43" s="657"/>
      <c r="CM43" s="657"/>
      <c r="CN43" s="210"/>
      <c r="CO43" s="656" t="str">
        <f t="shared" si="3"/>
        <v/>
      </c>
      <c r="CP43" s="656"/>
      <c r="CQ43" s="657" t="str">
        <f>IF('各会計、関係団体の財政状況及び健全化判断比率※0325修正'!BS16="","",'各会計、関係団体の財政状況及び健全化判断比率※0325修正'!BS16)</f>
        <v/>
      </c>
      <c r="CR43" s="657"/>
      <c r="CS43" s="657"/>
      <c r="CT43" s="657"/>
      <c r="CU43" s="657"/>
      <c r="CV43" s="657"/>
      <c r="CW43" s="657"/>
      <c r="CX43" s="657"/>
      <c r="CY43" s="657"/>
      <c r="CZ43" s="657"/>
      <c r="DA43" s="657"/>
      <c r="DB43" s="657"/>
      <c r="DC43" s="657"/>
      <c r="DD43" s="657"/>
      <c r="DE43" s="657"/>
      <c r="DF43" s="207"/>
      <c r="DG43" s="658" t="str">
        <f>IF('各会計、関係団体の財政状況及び健全化判断比率※0325修正'!BR16="","",'各会計、関係団体の財政状況及び健全化判断比率※0325修正'!BR16)</f>
        <v/>
      </c>
      <c r="DH43" s="658"/>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204</v>
      </c>
      <c r="C46" s="182"/>
      <c r="D46" s="182"/>
      <c r="E46" s="182" t="s">
        <v>205</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206</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208</v>
      </c>
    </row>
    <row r="50" spans="5:5" x14ac:dyDescent="0.15">
      <c r="E50" s="184" t="s">
        <v>209</v>
      </c>
    </row>
    <row r="51" spans="5:5" x14ac:dyDescent="0.15">
      <c r="E51" s="184" t="s">
        <v>210</v>
      </c>
    </row>
    <row r="52" spans="5:5" x14ac:dyDescent="0.15">
      <c r="E52" s="184" t="s">
        <v>211</v>
      </c>
    </row>
    <row r="53" spans="5:5" x14ac:dyDescent="0.15"/>
    <row r="54" spans="5:5" x14ac:dyDescent="0.15"/>
    <row r="55" spans="5:5" x14ac:dyDescent="0.15"/>
    <row r="56" spans="5:5" x14ac:dyDescent="0.15"/>
  </sheetData>
  <sheetProtection algorithmName="SHA-512" hashValue="10Zd7iiQBQ7BeCe2S2aU45vLKsm6KpyyQ5OPkNTg938jJNJ2o1U0ll5vO4gOaBu/jrZ5i+tJWr/z5C3p2HQccQ==" saltValue="hcwVsX+kdBChwi9nxJkd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556</v>
      </c>
      <c r="D34" s="1248"/>
      <c r="E34" s="1249"/>
      <c r="F34" s="32">
        <v>6.47</v>
      </c>
      <c r="G34" s="33">
        <v>3.91</v>
      </c>
      <c r="H34" s="33">
        <v>10.02</v>
      </c>
      <c r="I34" s="33">
        <v>5.61</v>
      </c>
      <c r="J34" s="34">
        <v>7.31</v>
      </c>
      <c r="K34" s="22"/>
      <c r="L34" s="22"/>
      <c r="M34" s="22"/>
      <c r="N34" s="22"/>
      <c r="O34" s="22"/>
      <c r="P34" s="22"/>
    </row>
    <row r="35" spans="1:16" ht="39" customHeight="1" x14ac:dyDescent="0.15">
      <c r="A35" s="22"/>
      <c r="B35" s="35"/>
      <c r="C35" s="1242" t="s">
        <v>557</v>
      </c>
      <c r="D35" s="1243"/>
      <c r="E35" s="1244"/>
      <c r="F35" s="36">
        <v>8.14</v>
      </c>
      <c r="G35" s="37">
        <v>8.32</v>
      </c>
      <c r="H35" s="37">
        <v>6.38</v>
      </c>
      <c r="I35" s="37">
        <v>6.12</v>
      </c>
      <c r="J35" s="38">
        <v>6.73</v>
      </c>
      <c r="K35" s="22"/>
      <c r="L35" s="22"/>
      <c r="M35" s="22"/>
      <c r="N35" s="22"/>
      <c r="O35" s="22"/>
      <c r="P35" s="22"/>
    </row>
    <row r="36" spans="1:16" ht="39" customHeight="1" x14ac:dyDescent="0.15">
      <c r="A36" s="22"/>
      <c r="B36" s="35"/>
      <c r="C36" s="1242" t="s">
        <v>558</v>
      </c>
      <c r="D36" s="1243"/>
      <c r="E36" s="1244"/>
      <c r="F36" s="36">
        <v>0.18</v>
      </c>
      <c r="G36" s="37">
        <v>0.33</v>
      </c>
      <c r="H36" s="37">
        <v>0.15</v>
      </c>
      <c r="I36" s="37">
        <v>0.11</v>
      </c>
      <c r="J36" s="38">
        <v>0.16</v>
      </c>
      <c r="K36" s="22"/>
      <c r="L36" s="22"/>
      <c r="M36" s="22"/>
      <c r="N36" s="22"/>
      <c r="O36" s="22"/>
      <c r="P36" s="22"/>
    </row>
    <row r="37" spans="1:16" ht="39" customHeight="1" x14ac:dyDescent="0.15">
      <c r="A37" s="22"/>
      <c r="B37" s="35"/>
      <c r="C37" s="1242" t="s">
        <v>559</v>
      </c>
      <c r="D37" s="1243"/>
      <c r="E37" s="1244"/>
      <c r="F37" s="36">
        <v>0.05</v>
      </c>
      <c r="G37" s="37">
        <v>0.03</v>
      </c>
      <c r="H37" s="37">
        <v>0.02</v>
      </c>
      <c r="I37" s="37">
        <v>0.04</v>
      </c>
      <c r="J37" s="38">
        <v>0.01</v>
      </c>
      <c r="K37" s="22"/>
      <c r="L37" s="22"/>
      <c r="M37" s="22"/>
      <c r="N37" s="22"/>
      <c r="O37" s="22"/>
      <c r="P37" s="22"/>
    </row>
    <row r="38" spans="1:16" ht="39" customHeight="1" x14ac:dyDescent="0.15">
      <c r="A38" s="22"/>
      <c r="B38" s="35"/>
      <c r="C38" s="1242" t="s">
        <v>560</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561</v>
      </c>
      <c r="D39" s="1243"/>
      <c r="E39" s="1244"/>
      <c r="F39" s="36">
        <v>0.03</v>
      </c>
      <c r="G39" s="37">
        <v>0</v>
      </c>
      <c r="H39" s="37">
        <v>0</v>
      </c>
      <c r="I39" s="37">
        <v>0</v>
      </c>
      <c r="J39" s="38">
        <v>0</v>
      </c>
      <c r="K39" s="22"/>
      <c r="L39" s="22"/>
      <c r="M39" s="22"/>
      <c r="N39" s="22"/>
      <c r="O39" s="22"/>
      <c r="P39" s="22"/>
    </row>
    <row r="40" spans="1:16" ht="39" customHeight="1" x14ac:dyDescent="0.15">
      <c r="A40" s="22"/>
      <c r="B40" s="35"/>
      <c r="C40" s="1242" t="s">
        <v>562</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563</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564</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hUhO8QsIEm+vMFdUrp6yNFq37kAhfyY2s6rd826b3UkJSPzzjAtzDH806l7g0tJUi5ar74NVm+zr3plcoTiNg==" saltValue="pvwmnKy6Osdn0dUJmk0/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397</v>
      </c>
      <c r="L45" s="60">
        <v>389</v>
      </c>
      <c r="M45" s="60">
        <v>408</v>
      </c>
      <c r="N45" s="60">
        <v>414</v>
      </c>
      <c r="O45" s="61">
        <v>414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15">
      <c r="A48" s="48"/>
      <c r="B48" s="1252"/>
      <c r="C48" s="1253"/>
      <c r="D48" s="62"/>
      <c r="E48" s="1258" t="s">
        <v>14</v>
      </c>
      <c r="F48" s="1258"/>
      <c r="G48" s="1258"/>
      <c r="H48" s="1258"/>
      <c r="I48" s="1258"/>
      <c r="J48" s="1259"/>
      <c r="K48" s="63">
        <v>100</v>
      </c>
      <c r="L48" s="64">
        <v>105</v>
      </c>
      <c r="M48" s="64">
        <v>98</v>
      </c>
      <c r="N48" s="64">
        <v>101</v>
      </c>
      <c r="O48" s="65">
        <v>101</v>
      </c>
      <c r="P48" s="48"/>
      <c r="Q48" s="48"/>
      <c r="R48" s="48"/>
      <c r="S48" s="48"/>
      <c r="T48" s="48"/>
      <c r="U48" s="48"/>
    </row>
    <row r="49" spans="1:21" ht="30.75" customHeight="1" x14ac:dyDescent="0.15">
      <c r="A49" s="48"/>
      <c r="B49" s="1252"/>
      <c r="C49" s="1253"/>
      <c r="D49" s="62"/>
      <c r="E49" s="1258" t="s">
        <v>15</v>
      </c>
      <c r="F49" s="1258"/>
      <c r="G49" s="1258"/>
      <c r="H49" s="1258"/>
      <c r="I49" s="1258"/>
      <c r="J49" s="1259"/>
      <c r="K49" s="63">
        <v>3</v>
      </c>
      <c r="L49" s="64">
        <v>3</v>
      </c>
      <c r="M49" s="64">
        <v>13</v>
      </c>
      <c r="N49" s="64">
        <v>16</v>
      </c>
      <c r="O49" s="65">
        <v>17</v>
      </c>
      <c r="P49" s="48"/>
      <c r="Q49" s="48"/>
      <c r="R49" s="48"/>
      <c r="S49" s="48"/>
      <c r="T49" s="48"/>
      <c r="U49" s="48"/>
    </row>
    <row r="50" spans="1:21" ht="30.75" customHeight="1" x14ac:dyDescent="0.15">
      <c r="A50" s="48"/>
      <c r="B50" s="1252"/>
      <c r="C50" s="1253"/>
      <c r="D50" s="62"/>
      <c r="E50" s="1258" t="s">
        <v>16</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404</v>
      </c>
      <c r="L52" s="64">
        <v>395</v>
      </c>
      <c r="M52" s="64">
        <v>394</v>
      </c>
      <c r="N52" s="64">
        <v>380</v>
      </c>
      <c r="O52" s="65">
        <v>379</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96</v>
      </c>
      <c r="L53" s="69">
        <v>102</v>
      </c>
      <c r="M53" s="69">
        <v>125</v>
      </c>
      <c r="N53" s="69">
        <v>151</v>
      </c>
      <c r="O53" s="70">
        <v>153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508</v>
      </c>
      <c r="L57" s="84" t="s">
        <v>508</v>
      </c>
      <c r="M57" s="84" t="s">
        <v>508</v>
      </c>
      <c r="N57" s="84" t="s">
        <v>508</v>
      </c>
      <c r="O57" s="85" t="s">
        <v>508</v>
      </c>
    </row>
    <row r="58" spans="1:21" ht="31.5" customHeight="1" thickBot="1" x14ac:dyDescent="0.2">
      <c r="B58" s="1268"/>
      <c r="C58" s="1269"/>
      <c r="D58" s="1273" t="s">
        <v>26</v>
      </c>
      <c r="E58" s="1274"/>
      <c r="F58" s="1274"/>
      <c r="G58" s="1274"/>
      <c r="H58" s="1274"/>
      <c r="I58" s="1274"/>
      <c r="J58" s="1275"/>
      <c r="K58" s="86" t="s">
        <v>508</v>
      </c>
      <c r="L58" s="87" t="s">
        <v>508</v>
      </c>
      <c r="M58" s="87" t="s">
        <v>508</v>
      </c>
      <c r="N58" s="87" t="s">
        <v>508</v>
      </c>
      <c r="O58" s="88" t="s">
        <v>508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20kCc9WIlHU1z4XtDUmeCpxa8JR1cuR4NIMtGdpjzVN5kXF3Dd+vPAiuWIEYjM1ZCL3CBvq1izuYqBcp+m7w==" saltValue="bJ39jFQCHsr3l93QfGv/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76" t="s">
        <v>29</v>
      </c>
      <c r="C41" s="1277"/>
      <c r="D41" s="102"/>
      <c r="E41" s="1282" t="s">
        <v>30</v>
      </c>
      <c r="F41" s="1282"/>
      <c r="G41" s="1282"/>
      <c r="H41" s="1283"/>
      <c r="I41" s="103">
        <v>4101</v>
      </c>
      <c r="J41" s="104">
        <v>4229</v>
      </c>
      <c r="K41" s="104">
        <v>4421</v>
      </c>
      <c r="L41" s="104">
        <v>4381</v>
      </c>
      <c r="M41" s="105">
        <v>4510</v>
      </c>
    </row>
    <row r="42" spans="2:13" ht="27.75" customHeight="1" x14ac:dyDescent="0.15">
      <c r="B42" s="1278"/>
      <c r="C42" s="1279"/>
      <c r="D42" s="106"/>
      <c r="E42" s="1284" t="s">
        <v>31</v>
      </c>
      <c r="F42" s="1284"/>
      <c r="G42" s="1284"/>
      <c r="H42" s="1285"/>
      <c r="I42" s="107" t="s">
        <v>508</v>
      </c>
      <c r="J42" s="108" t="s">
        <v>508</v>
      </c>
      <c r="K42" s="108" t="s">
        <v>508</v>
      </c>
      <c r="L42" s="108" t="s">
        <v>508</v>
      </c>
      <c r="M42" s="109" t="s">
        <v>508</v>
      </c>
    </row>
    <row r="43" spans="2:13" ht="27.75" customHeight="1" x14ac:dyDescent="0.15">
      <c r="B43" s="1278"/>
      <c r="C43" s="1279"/>
      <c r="D43" s="106"/>
      <c r="E43" s="1284" t="s">
        <v>32</v>
      </c>
      <c r="F43" s="1284"/>
      <c r="G43" s="1284"/>
      <c r="H43" s="1285"/>
      <c r="I43" s="107">
        <v>1388</v>
      </c>
      <c r="J43" s="108">
        <v>1324</v>
      </c>
      <c r="K43" s="108">
        <v>1233</v>
      </c>
      <c r="L43" s="108">
        <v>1152</v>
      </c>
      <c r="M43" s="109">
        <v>1058</v>
      </c>
    </row>
    <row r="44" spans="2:13" ht="27.75" customHeight="1" x14ac:dyDescent="0.15">
      <c r="B44" s="1278"/>
      <c r="C44" s="1279"/>
      <c r="D44" s="106"/>
      <c r="E44" s="1284" t="s">
        <v>33</v>
      </c>
      <c r="F44" s="1284"/>
      <c r="G44" s="1284"/>
      <c r="H44" s="1285"/>
      <c r="I44" s="107">
        <v>157</v>
      </c>
      <c r="J44" s="108">
        <v>155</v>
      </c>
      <c r="K44" s="108">
        <v>142</v>
      </c>
      <c r="L44" s="108">
        <v>126</v>
      </c>
      <c r="M44" s="109">
        <v>115</v>
      </c>
    </row>
    <row r="45" spans="2:13" ht="27.75" customHeight="1" x14ac:dyDescent="0.15">
      <c r="B45" s="1278"/>
      <c r="C45" s="1279"/>
      <c r="D45" s="106"/>
      <c r="E45" s="1284" t="s">
        <v>34</v>
      </c>
      <c r="F45" s="1284"/>
      <c r="G45" s="1284"/>
      <c r="H45" s="1285"/>
      <c r="I45" s="107">
        <v>438</v>
      </c>
      <c r="J45" s="108">
        <v>455</v>
      </c>
      <c r="K45" s="108">
        <v>410</v>
      </c>
      <c r="L45" s="108">
        <v>370</v>
      </c>
      <c r="M45" s="109">
        <v>328</v>
      </c>
    </row>
    <row r="46" spans="2:13" ht="27.75" customHeight="1" x14ac:dyDescent="0.15">
      <c r="B46" s="1278"/>
      <c r="C46" s="1279"/>
      <c r="D46" s="110"/>
      <c r="E46" s="1284" t="s">
        <v>35</v>
      </c>
      <c r="F46" s="1284"/>
      <c r="G46" s="1284"/>
      <c r="H46" s="1285"/>
      <c r="I46" s="107" t="s">
        <v>508</v>
      </c>
      <c r="J46" s="108" t="s">
        <v>508</v>
      </c>
      <c r="K46" s="108" t="s">
        <v>508</v>
      </c>
      <c r="L46" s="108" t="s">
        <v>508</v>
      </c>
      <c r="M46" s="109" t="s">
        <v>508</v>
      </c>
    </row>
    <row r="47" spans="2:13" ht="27.75" customHeight="1" x14ac:dyDescent="0.15">
      <c r="B47" s="1278"/>
      <c r="C47" s="1279"/>
      <c r="D47" s="111"/>
      <c r="E47" s="1286" t="s">
        <v>36</v>
      </c>
      <c r="F47" s="1287"/>
      <c r="G47" s="1287"/>
      <c r="H47" s="1288"/>
      <c r="I47" s="107" t="s">
        <v>508</v>
      </c>
      <c r="J47" s="108" t="s">
        <v>508</v>
      </c>
      <c r="K47" s="108" t="s">
        <v>508</v>
      </c>
      <c r="L47" s="108" t="s">
        <v>508</v>
      </c>
      <c r="M47" s="109" t="s">
        <v>508</v>
      </c>
    </row>
    <row r="48" spans="2:13" ht="27.75" customHeight="1" x14ac:dyDescent="0.15">
      <c r="B48" s="1278"/>
      <c r="C48" s="1279"/>
      <c r="D48" s="106"/>
      <c r="E48" s="1284" t="s">
        <v>37</v>
      </c>
      <c r="F48" s="1284"/>
      <c r="G48" s="1284"/>
      <c r="H48" s="1285"/>
      <c r="I48" s="107" t="s">
        <v>508</v>
      </c>
      <c r="J48" s="108" t="s">
        <v>508</v>
      </c>
      <c r="K48" s="108" t="s">
        <v>508</v>
      </c>
      <c r="L48" s="108" t="s">
        <v>508</v>
      </c>
      <c r="M48" s="109" t="s">
        <v>508</v>
      </c>
    </row>
    <row r="49" spans="2:13" ht="27.75" customHeight="1" x14ac:dyDescent="0.15">
      <c r="B49" s="1280"/>
      <c r="C49" s="1281"/>
      <c r="D49" s="106"/>
      <c r="E49" s="1284" t="s">
        <v>38</v>
      </c>
      <c r="F49" s="1284"/>
      <c r="G49" s="1284"/>
      <c r="H49" s="1285"/>
      <c r="I49" s="107" t="s">
        <v>508</v>
      </c>
      <c r="J49" s="108" t="s">
        <v>508</v>
      </c>
      <c r="K49" s="108" t="s">
        <v>508</v>
      </c>
      <c r="L49" s="108" t="s">
        <v>508</v>
      </c>
      <c r="M49" s="109" t="s">
        <v>508</v>
      </c>
    </row>
    <row r="50" spans="2:13" ht="27.75" customHeight="1" x14ac:dyDescent="0.15">
      <c r="B50" s="1289" t="s">
        <v>39</v>
      </c>
      <c r="C50" s="1290"/>
      <c r="D50" s="112"/>
      <c r="E50" s="1284" t="s">
        <v>40</v>
      </c>
      <c r="F50" s="1284"/>
      <c r="G50" s="1284"/>
      <c r="H50" s="1285"/>
      <c r="I50" s="107">
        <v>4636</v>
      </c>
      <c r="J50" s="108">
        <v>4951</v>
      </c>
      <c r="K50" s="108">
        <v>5050</v>
      </c>
      <c r="L50" s="108">
        <v>5107</v>
      </c>
      <c r="M50" s="109">
        <v>5115</v>
      </c>
    </row>
    <row r="51" spans="2:13" ht="27.75" customHeight="1" x14ac:dyDescent="0.15">
      <c r="B51" s="1278"/>
      <c r="C51" s="1279"/>
      <c r="D51" s="106"/>
      <c r="E51" s="1284" t="s">
        <v>41</v>
      </c>
      <c r="F51" s="1284"/>
      <c r="G51" s="1284"/>
      <c r="H51" s="1285"/>
      <c r="I51" s="107">
        <v>97</v>
      </c>
      <c r="J51" s="108">
        <v>90</v>
      </c>
      <c r="K51" s="108">
        <v>78</v>
      </c>
      <c r="L51" s="108">
        <v>68</v>
      </c>
      <c r="M51" s="109">
        <v>58</v>
      </c>
    </row>
    <row r="52" spans="2:13" ht="27.75" customHeight="1" x14ac:dyDescent="0.15">
      <c r="B52" s="1280"/>
      <c r="C52" s="1281"/>
      <c r="D52" s="106"/>
      <c r="E52" s="1284" t="s">
        <v>42</v>
      </c>
      <c r="F52" s="1284"/>
      <c r="G52" s="1284"/>
      <c r="H52" s="1285"/>
      <c r="I52" s="107">
        <v>4148</v>
      </c>
      <c r="J52" s="108">
        <v>3994</v>
      </c>
      <c r="K52" s="108">
        <v>4168</v>
      </c>
      <c r="L52" s="108">
        <v>4177</v>
      </c>
      <c r="M52" s="109">
        <v>4234</v>
      </c>
    </row>
    <row r="53" spans="2:13" ht="27.75" customHeight="1" thickBot="1" x14ac:dyDescent="0.2">
      <c r="B53" s="1291" t="s">
        <v>43</v>
      </c>
      <c r="C53" s="1292"/>
      <c r="D53" s="113"/>
      <c r="E53" s="1293" t="s">
        <v>44</v>
      </c>
      <c r="F53" s="1293"/>
      <c r="G53" s="1293"/>
      <c r="H53" s="1294"/>
      <c r="I53" s="114">
        <v>-2796</v>
      </c>
      <c r="J53" s="115">
        <v>-2872</v>
      </c>
      <c r="K53" s="115">
        <v>-3090</v>
      </c>
      <c r="L53" s="115">
        <v>-3322</v>
      </c>
      <c r="M53" s="116">
        <v>-3395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R9WH3huhD59FCBlAYF0HwzFr+e5554D82TqvacgjKZQ0YiULFtsUlGO7/doIxjsslpUbOff5Rj+CSzrUkoGkw==" saltValue="bBcw4jF467L3hfH4Ka++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4150</v>
      </c>
      <c r="G55" s="128">
        <v>4214</v>
      </c>
      <c r="H55" s="129">
        <v>4215</v>
      </c>
    </row>
    <row r="56" spans="2:8" ht="52.5" customHeight="1" x14ac:dyDescent="0.15">
      <c r="B56" s="130"/>
      <c r="C56" s="1305" t="s">
        <v>48</v>
      </c>
      <c r="D56" s="1305"/>
      <c r="E56" s="1306"/>
      <c r="F56" s="131">
        <v>276</v>
      </c>
      <c r="G56" s="131">
        <v>277</v>
      </c>
      <c r="H56" s="132">
        <v>277</v>
      </c>
    </row>
    <row r="57" spans="2:8" ht="53.25" customHeight="1" x14ac:dyDescent="0.15">
      <c r="B57" s="130"/>
      <c r="C57" s="1307" t="s">
        <v>49</v>
      </c>
      <c r="D57" s="1307"/>
      <c r="E57" s="1308"/>
      <c r="F57" s="133">
        <v>630</v>
      </c>
      <c r="G57" s="133">
        <v>634</v>
      </c>
      <c r="H57" s="134">
        <v>644</v>
      </c>
    </row>
    <row r="58" spans="2:8" ht="45.75" customHeight="1" x14ac:dyDescent="0.15">
      <c r="B58" s="135"/>
      <c r="C58" s="1295" t="s">
        <v>575</v>
      </c>
      <c r="D58" s="1296"/>
      <c r="E58" s="1297"/>
      <c r="F58" s="382">
        <v>397</v>
      </c>
      <c r="G58" s="382">
        <v>397</v>
      </c>
      <c r="H58" s="383">
        <v>397</v>
      </c>
    </row>
    <row r="59" spans="2:8" ht="45.75" customHeight="1" x14ac:dyDescent="0.15">
      <c r="B59" s="135"/>
      <c r="C59" s="1295" t="s">
        <v>576</v>
      </c>
      <c r="D59" s="1296"/>
      <c r="E59" s="1297"/>
      <c r="F59" s="382">
        <v>100</v>
      </c>
      <c r="G59" s="382">
        <v>100</v>
      </c>
      <c r="H59" s="383">
        <v>100</v>
      </c>
    </row>
    <row r="60" spans="2:8" ht="45.75" customHeight="1" x14ac:dyDescent="0.15">
      <c r="B60" s="135"/>
      <c r="C60" s="1295" t="s">
        <v>577</v>
      </c>
      <c r="D60" s="1296"/>
      <c r="E60" s="1297"/>
      <c r="F60" s="382">
        <v>50</v>
      </c>
      <c r="G60" s="382">
        <v>50</v>
      </c>
      <c r="H60" s="383">
        <v>50</v>
      </c>
    </row>
    <row r="61" spans="2:8" ht="45.75" customHeight="1" x14ac:dyDescent="0.15">
      <c r="B61" s="135"/>
      <c r="C61" s="1295" t="s">
        <v>578</v>
      </c>
      <c r="D61" s="1296"/>
      <c r="E61" s="1297"/>
      <c r="F61" s="382">
        <v>40</v>
      </c>
      <c r="G61" s="382">
        <v>40</v>
      </c>
      <c r="H61" s="383">
        <v>40</v>
      </c>
    </row>
    <row r="62" spans="2:8" ht="45.75" customHeight="1" thickBot="1" x14ac:dyDescent="0.2">
      <c r="B62" s="136"/>
      <c r="C62" s="1298" t="s">
        <v>579</v>
      </c>
      <c r="D62" s="1299"/>
      <c r="E62" s="1300"/>
      <c r="F62" s="384">
        <v>5</v>
      </c>
      <c r="G62" s="384">
        <v>12</v>
      </c>
      <c r="H62" s="385">
        <v>18</v>
      </c>
    </row>
    <row r="63" spans="2:8" ht="52.5" customHeight="1" thickBot="1" x14ac:dyDescent="0.2">
      <c r="B63" s="137"/>
      <c r="C63" s="1301" t="s">
        <v>50</v>
      </c>
      <c r="D63" s="1301"/>
      <c r="E63" s="1302"/>
      <c r="F63" s="138">
        <v>5056</v>
      </c>
      <c r="G63" s="138">
        <v>5125</v>
      </c>
      <c r="H63" s="139">
        <v>5135</v>
      </c>
    </row>
    <row r="64" spans="2:8" ht="15" customHeight="1" x14ac:dyDescent="0.15"/>
  </sheetData>
  <sheetProtection algorithmName="SHA-512" hashValue="+x1Hfu6WLiKMJMFdhhTAMbiPHiZxFQYCNJvFSbCGJ1ugz7G7AkJGvMQiClUIPwLyYg/qwLI4EF/60ceH1/N1Aw==" saltValue="48IgkZXZbUpY8ECQGv7j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7"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8"/>
      <c r="DG10" s="288"/>
      <c r="DH10" s="288"/>
      <c r="DI10" s="288"/>
      <c r="DJ10" s="288"/>
      <c r="DK10" s="288"/>
      <c r="DL10" s="288"/>
      <c r="DM10" s="288"/>
      <c r="DN10" s="288"/>
      <c r="DO10" s="288"/>
      <c r="DP10" s="288"/>
      <c r="DQ10" s="288"/>
      <c r="DR10" s="288"/>
      <c r="DS10" s="288"/>
      <c r="DT10" s="288"/>
      <c r="DU10" s="288"/>
      <c r="DV10" s="288"/>
      <c r="DW10" s="288"/>
      <c r="EM10" s="287" t="s">
        <v>585</v>
      </c>
    </row>
    <row r="11" spans="1:143" s="287"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8"/>
      <c r="DG12" s="288"/>
      <c r="DH12" s="288"/>
      <c r="DI12" s="288"/>
      <c r="DJ12" s="288"/>
      <c r="DK12" s="288"/>
      <c r="DL12" s="288"/>
      <c r="DM12" s="288"/>
      <c r="DN12" s="288"/>
      <c r="DO12" s="288"/>
      <c r="DP12" s="288"/>
      <c r="DQ12" s="288"/>
      <c r="DR12" s="288"/>
      <c r="DS12" s="288"/>
      <c r="DT12" s="288"/>
      <c r="DU12" s="288"/>
      <c r="DV12" s="288"/>
      <c r="DW12" s="288"/>
      <c r="EM12" s="287" t="s">
        <v>585</v>
      </c>
    </row>
    <row r="13" spans="1:143" s="287"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588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590</v>
      </c>
      <c r="AO51" s="1326"/>
      <c r="AP51" s="1326"/>
      <c r="AQ51" s="1326"/>
      <c r="AR51" s="1326"/>
      <c r="AS51" s="1326"/>
      <c r="AT51" s="1326"/>
      <c r="AU51" s="1326"/>
      <c r="AV51" s="1326"/>
      <c r="AW51" s="1326"/>
      <c r="AX51" s="1326"/>
      <c r="AY51" s="1326"/>
      <c r="AZ51" s="1326"/>
      <c r="BA51" s="1326"/>
      <c r="BB51" s="1326" t="s">
        <v>591</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3"/>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592</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3"/>
      <c r="BY53" s="1324"/>
      <c r="BZ53" s="1324"/>
      <c r="CA53" s="1324"/>
      <c r="CB53" s="1324"/>
      <c r="CC53" s="1324"/>
      <c r="CD53" s="1324"/>
      <c r="CE53" s="1324"/>
      <c r="CF53" s="1324">
        <v>57.4</v>
      </c>
      <c r="CG53" s="1324"/>
      <c r="CH53" s="1324"/>
      <c r="CI53" s="1324"/>
      <c r="CJ53" s="1324"/>
      <c r="CK53" s="1324"/>
      <c r="CL53" s="1324"/>
      <c r="CM53" s="1324"/>
      <c r="CN53" s="1324">
        <v>59.2</v>
      </c>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593</v>
      </c>
      <c r="AO55" s="1322"/>
      <c r="AP55" s="1322"/>
      <c r="AQ55" s="1322"/>
      <c r="AR55" s="1322"/>
      <c r="AS55" s="1322"/>
      <c r="AT55" s="1322"/>
      <c r="AU55" s="1322"/>
      <c r="AV55" s="1322"/>
      <c r="AW55" s="1322"/>
      <c r="AX55" s="1322"/>
      <c r="AY55" s="1322"/>
      <c r="AZ55" s="1322"/>
      <c r="BA55" s="1322"/>
      <c r="BB55" s="1326" t="s">
        <v>591</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3"/>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592</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3"/>
      <c r="BY57" s="1324"/>
      <c r="BZ57" s="1324"/>
      <c r="CA57" s="1324"/>
      <c r="CB57" s="1324"/>
      <c r="CC57" s="1324"/>
      <c r="CD57" s="1324"/>
      <c r="CE57" s="1324"/>
      <c r="CF57" s="1324">
        <v>58.3</v>
      </c>
      <c r="CG57" s="1324"/>
      <c r="CH57" s="1324"/>
      <c r="CI57" s="1324"/>
      <c r="CJ57" s="1324"/>
      <c r="CK57" s="1324"/>
      <c r="CL57" s="1324"/>
      <c r="CM57" s="1324"/>
      <c r="CN57" s="1324">
        <v>60.2</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594</v>
      </c>
    </row>
    <row r="64" spans="1:109"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590</v>
      </c>
      <c r="AO73" s="1326"/>
      <c r="AP73" s="1326"/>
      <c r="AQ73" s="1326"/>
      <c r="AR73" s="1326"/>
      <c r="AS73" s="1326"/>
      <c r="AT73" s="1326"/>
      <c r="AU73" s="1326"/>
      <c r="AV73" s="1326"/>
      <c r="AW73" s="1326"/>
      <c r="AX73" s="1326"/>
      <c r="AY73" s="1326"/>
      <c r="AZ73" s="1326"/>
      <c r="BA73" s="1326"/>
      <c r="BB73" s="1326" t="s">
        <v>591</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596</v>
      </c>
      <c r="BC75" s="1326"/>
      <c r="BD75" s="1326"/>
      <c r="BE75" s="1326"/>
      <c r="BF75" s="1326"/>
      <c r="BG75" s="1326"/>
      <c r="BH75" s="1326"/>
      <c r="BI75" s="1326"/>
      <c r="BJ75" s="1326"/>
      <c r="BK75" s="1326"/>
      <c r="BL75" s="1326"/>
      <c r="BM75" s="1326"/>
      <c r="BN75" s="1326"/>
      <c r="BO75" s="1326"/>
      <c r="BP75" s="1324">
        <v>3.9</v>
      </c>
      <c r="BQ75" s="1324"/>
      <c r="BR75" s="1324"/>
      <c r="BS75" s="1324"/>
      <c r="BT75" s="1324"/>
      <c r="BU75" s="1324"/>
      <c r="BV75" s="1324"/>
      <c r="BW75" s="1324"/>
      <c r="BX75" s="1324">
        <v>3.8</v>
      </c>
      <c r="BY75" s="1324"/>
      <c r="BZ75" s="1324"/>
      <c r="CA75" s="1324"/>
      <c r="CB75" s="1324"/>
      <c r="CC75" s="1324"/>
      <c r="CD75" s="1324"/>
      <c r="CE75" s="1324"/>
      <c r="CF75" s="1324">
        <v>4.5</v>
      </c>
      <c r="CG75" s="1324"/>
      <c r="CH75" s="1324"/>
      <c r="CI75" s="1324"/>
      <c r="CJ75" s="1324"/>
      <c r="CK75" s="1324"/>
      <c r="CL75" s="1324"/>
      <c r="CM75" s="1324"/>
      <c r="CN75" s="1324">
        <v>5.4</v>
      </c>
      <c r="CO75" s="1324"/>
      <c r="CP75" s="1324"/>
      <c r="CQ75" s="1324"/>
      <c r="CR75" s="1324"/>
      <c r="CS75" s="1324"/>
      <c r="CT75" s="1324"/>
      <c r="CU75" s="1324"/>
      <c r="CV75" s="1324">
        <v>6.2</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593</v>
      </c>
      <c r="AO77" s="1322"/>
      <c r="AP77" s="1322"/>
      <c r="AQ77" s="1322"/>
      <c r="AR77" s="1322"/>
      <c r="AS77" s="1322"/>
      <c r="AT77" s="1322"/>
      <c r="AU77" s="1322"/>
      <c r="AV77" s="1322"/>
      <c r="AW77" s="1322"/>
      <c r="AX77" s="1322"/>
      <c r="AY77" s="1322"/>
      <c r="AZ77" s="1322"/>
      <c r="BA77" s="1322"/>
      <c r="BB77" s="1326" t="s">
        <v>591</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596</v>
      </c>
      <c r="BC79" s="1326"/>
      <c r="BD79" s="1326"/>
      <c r="BE79" s="1326"/>
      <c r="BF79" s="1326"/>
      <c r="BG79" s="1326"/>
      <c r="BH79" s="1326"/>
      <c r="BI79" s="1326"/>
      <c r="BJ79" s="1326"/>
      <c r="BK79" s="1326"/>
      <c r="BL79" s="1326"/>
      <c r="BM79" s="1326"/>
      <c r="BN79" s="1326"/>
      <c r="BO79" s="1326"/>
      <c r="BP79" s="1324">
        <v>8.6</v>
      </c>
      <c r="BQ79" s="1324"/>
      <c r="BR79" s="1324"/>
      <c r="BS79" s="1324"/>
      <c r="BT79" s="1324"/>
      <c r="BU79" s="1324"/>
      <c r="BV79" s="1324"/>
      <c r="BW79" s="1324"/>
      <c r="BX79" s="1324">
        <v>8.5</v>
      </c>
      <c r="BY79" s="1324"/>
      <c r="BZ79" s="1324"/>
      <c r="CA79" s="1324"/>
      <c r="CB79" s="1324"/>
      <c r="CC79" s="1324"/>
      <c r="CD79" s="1324"/>
      <c r="CE79" s="1324"/>
      <c r="CF79" s="1324">
        <v>8.5</v>
      </c>
      <c r="CG79" s="1324"/>
      <c r="CH79" s="1324"/>
      <c r="CI79" s="1324"/>
      <c r="CJ79" s="1324"/>
      <c r="CK79" s="1324"/>
      <c r="CL79" s="1324"/>
      <c r="CM79" s="1324"/>
      <c r="CN79" s="1324">
        <v>8.6</v>
      </c>
      <c r="CO79" s="1324"/>
      <c r="CP79" s="1324"/>
      <c r="CQ79" s="1324"/>
      <c r="CR79" s="1324"/>
      <c r="CS79" s="1324"/>
      <c r="CT79" s="1324"/>
      <c r="CU79" s="1324"/>
      <c r="CV79" s="1324">
        <v>8.6</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v+Y24BUfkhKs9welMXhQDfI9HChR017+qxzOyXEEtQ++O/rZLv6WIuNXZZDcgChRU3ZFXftjXOganhIfKse1g==" saltValue="tcxzToTWpvYsvie19uEI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1:34"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x14ac:dyDescent="0.15">
      <c r="S2" s="287"/>
      <c r="AH2" s="287"/>
    </row>
    <row r="3" spans="1: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x14ac:dyDescent="0.15"/>
    <row r="5" spans="1:34" x14ac:dyDescent="0.15"/>
    <row r="6" spans="1:34" x14ac:dyDescent="0.15"/>
    <row r="7" spans="1:34" x14ac:dyDescent="0.15"/>
    <row r="8" spans="1:34" x14ac:dyDescent="0.15"/>
    <row r="9" spans="1:34" x14ac:dyDescent="0.15">
      <c r="AH9" s="28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496</v>
      </c>
    </row>
  </sheetData>
  <sheetProtection algorithmName="SHA-512" hashValue="W/E4gDv1srneTeCM/MQasQHn/UmkQud3C2pP4Lxaywhh0YZsstbuMW5Cwt9GPOG6svqWqBp4tdQasQuPAUlFDA==" saltValue="LvBgkoXE8mp8x1M58Pa4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496</v>
      </c>
    </row>
  </sheetData>
  <sheetProtection algorithmName="SHA-512" hashValue="zEbGP/6KLMPCYpRboNZNeZHF7Xzut5Giz9bNN+UrSPLYntFjjDe8kYAq8qF2Jq5TlUon0SUQsOAVAu0J9ZDYfQ==" saltValue="XJKI4xkTpnreVnuQOGCW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51</v>
      </c>
      <c r="E2" s="151"/>
      <c r="F2" s="152" t="s">
        <v>547</v>
      </c>
      <c r="G2" s="153"/>
      <c r="H2" s="154"/>
    </row>
    <row r="3" spans="1:8" x14ac:dyDescent="0.15">
      <c r="A3" s="150" t="s">
        <v>540</v>
      </c>
      <c r="B3" s="155"/>
      <c r="C3" s="156"/>
      <c r="D3" s="157">
        <v>112138</v>
      </c>
      <c r="E3" s="158"/>
      <c r="F3" s="159">
        <v>162193</v>
      </c>
      <c r="G3" s="160"/>
      <c r="H3" s="161"/>
    </row>
    <row r="4" spans="1:8" x14ac:dyDescent="0.15">
      <c r="A4" s="162"/>
      <c r="B4" s="163"/>
      <c r="C4" s="164"/>
      <c r="D4" s="165">
        <v>55444</v>
      </c>
      <c r="E4" s="166"/>
      <c r="F4" s="167">
        <v>79985</v>
      </c>
      <c r="G4" s="168"/>
      <c r="H4" s="169"/>
    </row>
    <row r="5" spans="1:8" x14ac:dyDescent="0.15">
      <c r="A5" s="150" t="s">
        <v>542</v>
      </c>
      <c r="B5" s="155"/>
      <c r="C5" s="156"/>
      <c r="D5" s="157">
        <v>107853</v>
      </c>
      <c r="E5" s="158"/>
      <c r="F5" s="159">
        <v>168868</v>
      </c>
      <c r="G5" s="160"/>
      <c r="H5" s="161"/>
    </row>
    <row r="6" spans="1:8" x14ac:dyDescent="0.15">
      <c r="A6" s="162"/>
      <c r="B6" s="163"/>
      <c r="C6" s="164"/>
      <c r="D6" s="165">
        <v>68114</v>
      </c>
      <c r="E6" s="166"/>
      <c r="F6" s="167">
        <v>79360</v>
      </c>
      <c r="G6" s="168"/>
      <c r="H6" s="169"/>
    </row>
    <row r="7" spans="1:8" x14ac:dyDescent="0.15">
      <c r="A7" s="150" t="s">
        <v>543</v>
      </c>
      <c r="B7" s="155"/>
      <c r="C7" s="156"/>
      <c r="D7" s="157">
        <v>112245</v>
      </c>
      <c r="E7" s="158"/>
      <c r="F7" s="159">
        <v>202870</v>
      </c>
      <c r="G7" s="160"/>
      <c r="H7" s="161"/>
    </row>
    <row r="8" spans="1:8" x14ac:dyDescent="0.15">
      <c r="A8" s="162"/>
      <c r="B8" s="163"/>
      <c r="C8" s="164"/>
      <c r="D8" s="165">
        <v>75677</v>
      </c>
      <c r="E8" s="166"/>
      <c r="F8" s="167">
        <v>79735</v>
      </c>
      <c r="G8" s="168"/>
      <c r="H8" s="169"/>
    </row>
    <row r="9" spans="1:8" x14ac:dyDescent="0.15">
      <c r="A9" s="150" t="s">
        <v>544</v>
      </c>
      <c r="B9" s="155"/>
      <c r="C9" s="156"/>
      <c r="D9" s="157">
        <v>94252</v>
      </c>
      <c r="E9" s="158"/>
      <c r="F9" s="159">
        <v>167497</v>
      </c>
      <c r="G9" s="160"/>
      <c r="H9" s="161"/>
    </row>
    <row r="10" spans="1:8" x14ac:dyDescent="0.15">
      <c r="A10" s="162"/>
      <c r="B10" s="163"/>
      <c r="C10" s="164"/>
      <c r="D10" s="165">
        <v>65572</v>
      </c>
      <c r="E10" s="166"/>
      <c r="F10" s="167">
        <v>82571</v>
      </c>
      <c r="G10" s="168"/>
      <c r="H10" s="169"/>
    </row>
    <row r="11" spans="1:8" x14ac:dyDescent="0.15">
      <c r="A11" s="150" t="s">
        <v>545</v>
      </c>
      <c r="B11" s="155"/>
      <c r="C11" s="156"/>
      <c r="D11" s="157">
        <v>113355</v>
      </c>
      <c r="E11" s="158"/>
      <c r="F11" s="159">
        <v>190274</v>
      </c>
      <c r="G11" s="160"/>
      <c r="H11" s="161"/>
    </row>
    <row r="12" spans="1:8" x14ac:dyDescent="0.15">
      <c r="A12" s="162"/>
      <c r="B12" s="163"/>
      <c r="C12" s="170"/>
      <c r="D12" s="165">
        <v>85628</v>
      </c>
      <c r="E12" s="166"/>
      <c r="F12" s="167">
        <v>88584</v>
      </c>
      <c r="G12" s="168"/>
      <c r="H12" s="169"/>
    </row>
    <row r="13" spans="1:8" x14ac:dyDescent="0.15">
      <c r="A13" s="150"/>
      <c r="B13" s="155"/>
      <c r="C13" s="171"/>
      <c r="D13" s="172">
        <v>107969</v>
      </c>
      <c r="E13" s="173"/>
      <c r="F13" s="174">
        <v>178340</v>
      </c>
      <c r="G13" s="175"/>
      <c r="H13" s="161"/>
    </row>
    <row r="14" spans="1:8" x14ac:dyDescent="0.15">
      <c r="A14" s="162"/>
      <c r="B14" s="163"/>
      <c r="C14" s="164"/>
      <c r="D14" s="165">
        <v>70087</v>
      </c>
      <c r="E14" s="166"/>
      <c r="F14" s="167">
        <v>82047</v>
      </c>
      <c r="G14" s="168"/>
      <c r="H14" s="169"/>
    </row>
    <row r="17" spans="1:11" x14ac:dyDescent="0.15">
      <c r="A17" s="146" t="s">
        <v>52</v>
      </c>
    </row>
    <row r="18" spans="1:11" x14ac:dyDescent="0.15">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15">
      <c r="A19" s="176" t="s">
        <v>53</v>
      </c>
      <c r="B19" s="176">
        <f>ROUND(VALUE(SUBSTITUTE(実質収支比率等に係る経年分析!F$48,"▲","-")),2)</f>
        <v>6.47</v>
      </c>
      <c r="C19" s="176">
        <f>ROUND(VALUE(SUBSTITUTE(実質収支比率等に係る経年分析!G$48,"▲","-")),2)</f>
        <v>3.91</v>
      </c>
      <c r="D19" s="176">
        <f>ROUND(VALUE(SUBSTITUTE(実質収支比率等に係る経年分析!H$48,"▲","-")),2)</f>
        <v>10.029999999999999</v>
      </c>
      <c r="E19" s="176">
        <f>ROUND(VALUE(SUBSTITUTE(実質収支比率等に係る経年分析!I$48,"▲","-")),2)</f>
        <v>5.62</v>
      </c>
      <c r="F19" s="176">
        <f>ROUND(VALUE(SUBSTITUTE(実質収支比率等に係る経年分析!J$48,"▲","-")),2)</f>
        <v>7.31</v>
      </c>
    </row>
    <row r="20" spans="1:11" x14ac:dyDescent="0.15">
      <c r="A20" s="176" t="s">
        <v>54</v>
      </c>
      <c r="B20" s="176">
        <f>ROUND(VALUE(SUBSTITUTE(実質収支比率等に係る経年分析!F$47,"▲","-")),2)</f>
        <v>133.58000000000001</v>
      </c>
      <c r="C20" s="176">
        <f>ROUND(VALUE(SUBSTITUTE(実質収支比率等に係る経年分析!G$47,"▲","-")),2)</f>
        <v>147.94</v>
      </c>
      <c r="D20" s="176">
        <f>ROUND(VALUE(SUBSTITUTE(実質収支比率等に係る経年分析!H$47,"▲","-")),2)</f>
        <v>152.83000000000001</v>
      </c>
      <c r="E20" s="176">
        <f>ROUND(VALUE(SUBSTITUTE(実質収支比率等に係る経年分析!I$47,"▲","-")),2)</f>
        <v>158.91999999999999</v>
      </c>
      <c r="F20" s="176">
        <f>ROUND(VALUE(SUBSTITUTE(実質収支比率等に係る経年分析!J$47,"▲","-")),2)</f>
        <v>161.13</v>
      </c>
    </row>
    <row r="21" spans="1:11" x14ac:dyDescent="0.15">
      <c r="A21" s="176" t="s">
        <v>55</v>
      </c>
      <c r="B21" s="176">
        <f>IF(ISNUMBER(VALUE(SUBSTITUTE(実質収支比率等に係る経年分析!F$49,"▲","-"))),ROUND(VALUE(SUBSTITUTE(実質収支比率等に係る経年分析!F$49,"▲","-")),2),NA())</f>
        <v>17.62</v>
      </c>
      <c r="C21" s="176">
        <f>IF(ISNUMBER(VALUE(SUBSTITUTE(実質収支比率等に係る経年分析!G$49,"▲","-"))),ROUND(VALUE(SUBSTITUTE(実質収支比率等に係る経年分析!G$49,"▲","-")),2),NA())</f>
        <v>8.34</v>
      </c>
      <c r="D21" s="176">
        <f>IF(ISNUMBER(VALUE(SUBSTITUTE(実質収支比率等に係る経年分析!H$49,"▲","-"))),ROUND(VALUE(SUBSTITUTE(実質収支比率等に係る経年分析!H$49,"▲","-")),2),NA())</f>
        <v>8.86</v>
      </c>
      <c r="E21" s="176">
        <f>IF(ISNUMBER(VALUE(SUBSTITUTE(実質収支比率等に係る経年分析!I$49,"▲","-"))),ROUND(VALUE(SUBSTITUTE(実質収支比率等に係る経年分析!I$49,"▲","-")),2),NA())</f>
        <v>-2.21</v>
      </c>
      <c r="F21" s="176">
        <f>IF(ISNUMBER(VALUE(SUBSTITUTE(実質収支比率等に係る経年分析!J$49,"▲","-"))),ROUND(VALUE(SUBSTITUTE(実質収支比率等に係る経年分析!J$49,"▲","-")),2),NA())</f>
        <v>1.63</v>
      </c>
    </row>
    <row r="24" spans="1:11" x14ac:dyDescent="0.15">
      <c r="A24" s="146" t="s">
        <v>56</v>
      </c>
    </row>
    <row r="25" spans="1:11" x14ac:dyDescent="0.15">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15">
      <c r="A26" s="177"/>
      <c r="B26" s="177" t="s">
        <v>57</v>
      </c>
      <c r="C26" s="177" t="s">
        <v>58</v>
      </c>
      <c r="D26" s="177" t="s">
        <v>57</v>
      </c>
      <c r="E26" s="177" t="s">
        <v>58</v>
      </c>
      <c r="F26" s="177" t="s">
        <v>57</v>
      </c>
      <c r="G26" s="177" t="s">
        <v>58</v>
      </c>
      <c r="H26" s="177" t="s">
        <v>57</v>
      </c>
      <c r="I26" s="177" t="s">
        <v>58</v>
      </c>
      <c r="J26" s="177" t="s">
        <v>57</v>
      </c>
      <c r="K26" s="177" t="s">
        <v>58</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str">
        <f>IF(連結実質赤字比率に係る赤字・黒字の構成分析!C$40="",NA(),連結実質赤字比率に係る赤字・黒字の構成分析!C$40)</f>
        <v>索道事業特別会計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15">
      <c r="A31" s="177" t="str">
        <f>IF(連結実質赤字比率に係る赤字・黒字の構成分析!C$39="",NA(),連結実質赤字比率に係る赤字・黒字の構成分析!C$39)</f>
        <v>国民健康保険特別会計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0.03</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v>
      </c>
    </row>
    <row r="32" spans="1:11" x14ac:dyDescent="0.15">
      <c r="A32" s="177" t="str">
        <f>IF(連結実質赤字比率に係る赤字・黒字の構成分析!C$38="",NA(),連結実質赤字比率に係る赤字・黒字の構成分析!C$38)</f>
        <v>後期高齢者医療特別会計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v>
      </c>
    </row>
    <row r="33" spans="1:16" x14ac:dyDescent="0.15">
      <c r="A33" s="177" t="str">
        <f>IF(連結実質赤字比率に係る赤字・黒字の構成分析!C$37="",NA(),連結実質赤字比率に係る赤字・黒字の構成分析!C$37)</f>
        <v>農業集落排水事業特別会計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0.05</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0.03</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0.02</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0.04</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0.01</v>
      </c>
    </row>
    <row r="34" spans="1:16" x14ac:dyDescent="0.15">
      <c r="A34" s="177" t="str">
        <f>IF(連結実質赤字比率に係る赤字・黒字の構成分析!C$36="",NA(),連結実質赤字比率に係る赤字・黒字の構成分析!C$36)</f>
        <v>下水道事業特別会計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0.18</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0.33</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0.15</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0.11</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0.16</v>
      </c>
    </row>
    <row r="35" spans="1:16" x14ac:dyDescent="0.15">
      <c r="A35" s="177" t="str">
        <f>IF(連結実質赤字比率に係る赤字・黒字の構成分析!C$35="",NA(),連結実質赤字比率に係る赤字・黒字の構成分析!C$35)</f>
        <v>水道事業会計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8.14</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8.32</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6.38</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6.12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6.73</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6.47</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3.91</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10.02</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5.61</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7.31</v>
      </c>
    </row>
    <row r="39" spans="1:16" x14ac:dyDescent="0.15">
      <c r="A39" s="146" t="s">
        <v>59</v>
      </c>
    </row>
    <row r="40" spans="1:16" x14ac:dyDescent="0.15">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15">
      <c r="A41" s="178"/>
      <c r="B41" s="178" t="s">
        <v>60</v>
      </c>
      <c r="C41" s="178"/>
      <c r="D41" s="178" t="s">
        <v>61</v>
      </c>
      <c r="E41" s="178" t="s">
        <v>60</v>
      </c>
      <c r="F41" s="178"/>
      <c r="G41" s="178" t="s">
        <v>61</v>
      </c>
      <c r="H41" s="178" t="s">
        <v>60</v>
      </c>
      <c r="I41" s="178"/>
      <c r="J41" s="178" t="s">
        <v>61</v>
      </c>
      <c r="K41" s="178" t="s">
        <v>60</v>
      </c>
      <c r="L41" s="178"/>
      <c r="M41" s="178" t="s">
        <v>61</v>
      </c>
      <c r="N41" s="178" t="s">
        <v>60</v>
      </c>
      <c r="O41" s="178"/>
      <c r="P41" s="178" t="s">
        <v>61</v>
      </c>
    </row>
    <row r="42" spans="1:16" x14ac:dyDescent="0.15">
      <c r="A42" s="178" t="s">
        <v>62</v>
      </c>
      <c r="B42" s="178"/>
      <c r="C42" s="178"/>
      <c r="D42" s="178">
        <f>'実質公債費比率（分子）の構造'!K$52</f>
        <v>404</v>
      </c>
      <c r="E42" s="178"/>
      <c r="F42" s="178"/>
      <c r="G42" s="178">
        <f>'実質公債費比率（分子）の構造'!L$52</f>
        <v>395</v>
      </c>
      <c r="H42" s="178"/>
      <c r="I42" s="178"/>
      <c r="J42" s="178">
        <f>'実質公債費比率（分子）の構造'!M$52</f>
        <v>394</v>
      </c>
      <c r="K42" s="178"/>
      <c r="L42" s="178"/>
      <c r="M42" s="178">
        <f>'実質公債費比率（分子）の構造'!N$52</f>
        <v>380</v>
      </c>
      <c r="N42" s="178"/>
      <c r="O42" s="178"/>
      <c r="P42" s="178">
        <f>'実質公債費比率（分子）の構造'!O$52</f>
        <v>379</v>
      </c>
    </row>
    <row r="43" spans="1:16" x14ac:dyDescent="0.15">
      <c r="A43" s="178" t="s">
        <v>63</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64</v>
      </c>
      <c r="B44" s="178">
        <f>'実質公債費比率（分子）の構造'!K$50</f>
        <v>0</v>
      </c>
      <c r="C44" s="178"/>
      <c r="D44" s="178"/>
      <c r="E44" s="178">
        <f>'実質公債費比率（分子）の構造'!L$50</f>
        <v>0</v>
      </c>
      <c r="F44" s="178"/>
      <c r="G44" s="178"/>
      <c r="H44" s="178">
        <f>'実質公債費比率（分子）の構造'!M$50</f>
        <v>0</v>
      </c>
      <c r="I44" s="178"/>
      <c r="J44" s="178"/>
      <c r="K44" s="178">
        <f>'実質公債費比率（分子）の構造'!N$50</f>
        <v>0</v>
      </c>
      <c r="L44" s="178"/>
      <c r="M44" s="178"/>
      <c r="N44" s="178">
        <f>'実質公債費比率（分子）の構造'!O$50</f>
        <v>0</v>
      </c>
      <c r="O44" s="178"/>
      <c r="P44" s="178"/>
    </row>
    <row r="45" spans="1:16" x14ac:dyDescent="0.15">
      <c r="A45" s="178" t="s">
        <v>65</v>
      </c>
      <c r="B45" s="178">
        <f>'実質公債費比率（分子）の構造'!K$49</f>
        <v>3</v>
      </c>
      <c r="C45" s="178"/>
      <c r="D45" s="178"/>
      <c r="E45" s="178">
        <f>'実質公債費比率（分子）の構造'!L$49</f>
        <v>3</v>
      </c>
      <c r="F45" s="178"/>
      <c r="G45" s="178"/>
      <c r="H45" s="178">
        <f>'実質公債費比率（分子）の構造'!M$49</f>
        <v>13</v>
      </c>
      <c r="I45" s="178"/>
      <c r="J45" s="178"/>
      <c r="K45" s="178">
        <f>'実質公債費比率（分子）の構造'!N$49</f>
        <v>16</v>
      </c>
      <c r="L45" s="178"/>
      <c r="M45" s="178"/>
      <c r="N45" s="178">
        <f>'実質公債費比率（分子）の構造'!O$49</f>
        <v>17</v>
      </c>
      <c r="O45" s="178"/>
      <c r="P45" s="178"/>
    </row>
    <row r="46" spans="1:16" x14ac:dyDescent="0.15">
      <c r="A46" s="178" t="s">
        <v>66</v>
      </c>
      <c r="B46" s="178">
        <f>'実質公債費比率（分子）の構造'!K$48</f>
        <v>100</v>
      </c>
      <c r="C46" s="178"/>
      <c r="D46" s="178"/>
      <c r="E46" s="178">
        <f>'実質公債費比率（分子）の構造'!L$48</f>
        <v>105</v>
      </c>
      <c r="F46" s="178"/>
      <c r="G46" s="178"/>
      <c r="H46" s="178">
        <f>'実質公債費比率（分子）の構造'!M$48</f>
        <v>98</v>
      </c>
      <c r="I46" s="178"/>
      <c r="J46" s="178"/>
      <c r="K46" s="178">
        <f>'実質公債費比率（分子）の構造'!N$48</f>
        <v>101</v>
      </c>
      <c r="L46" s="178"/>
      <c r="M46" s="178"/>
      <c r="N46" s="178">
        <f>'実質公債費比率（分子）の構造'!O$48</f>
        <v>101</v>
      </c>
      <c r="O46" s="178"/>
      <c r="P46" s="178"/>
    </row>
    <row r="47" spans="1:16" x14ac:dyDescent="0.15">
      <c r="A47" s="178" t="s">
        <v>67</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69</v>
      </c>
      <c r="B49" s="178">
        <f>'実質公債費比率（分子）の構造'!K$45</f>
        <v>397</v>
      </c>
      <c r="C49" s="178"/>
      <c r="D49" s="178"/>
      <c r="E49" s="178">
        <f>'実質公債費比率（分子）の構造'!L$45</f>
        <v>389</v>
      </c>
      <c r="F49" s="178"/>
      <c r="G49" s="178"/>
      <c r="H49" s="178">
        <f>'実質公債費比率（分子）の構造'!M$45</f>
        <v>408</v>
      </c>
      <c r="I49" s="178"/>
      <c r="J49" s="178"/>
      <c r="K49" s="178">
        <f>'実質公債費比率（分子）の構造'!N$45</f>
        <v>414</v>
      </c>
      <c r="L49" s="178"/>
      <c r="M49" s="178"/>
      <c r="N49" s="178">
        <f>'実質公債費比率（分子）の構造'!O$45</f>
        <v>414</v>
      </c>
      <c r="O49" s="178"/>
      <c r="P49" s="178"/>
    </row>
    <row r="50" spans="1:16" x14ac:dyDescent="0.15">
      <c r="A50" s="178" t="s">
        <v>70</v>
      </c>
      <c r="B50" s="178" t="e">
        <f>NA()</f>
        <v>#N/A</v>
      </c>
      <c r="C50" s="178">
        <f>IF(ISNUMBER('実質公債費比率（分子）の構造'!K$53),'実質公債費比率（分子）の構造'!K$53,NA())</f>
        <v>96</v>
      </c>
      <c r="D50" s="178" t="e">
        <f>NA()</f>
        <v>#N/A</v>
      </c>
      <c r="E50" s="178" t="e">
        <f>NA()</f>
        <v>#N/A</v>
      </c>
      <c r="F50" s="178">
        <f>IF(ISNUMBER('実質公債費比率（分子）の構造'!L$53),'実質公債費比率（分子）の構造'!L$53,NA())</f>
        <v>102</v>
      </c>
      <c r="G50" s="178" t="e">
        <f>NA()</f>
        <v>#N/A</v>
      </c>
      <c r="H50" s="178" t="e">
        <f>NA()</f>
        <v>#N/A</v>
      </c>
      <c r="I50" s="178">
        <f>IF(ISNUMBER('実質公債費比率（分子）の構造'!M$53),'実質公債費比率（分子）の構造'!M$53,NA())</f>
        <v>125</v>
      </c>
      <c r="J50" s="178" t="e">
        <f>NA()</f>
        <v>#N/A</v>
      </c>
      <c r="K50" s="178" t="e">
        <f>NA()</f>
        <v>#N/A</v>
      </c>
      <c r="L50" s="178">
        <f>IF(ISNUMBER('実質公債費比率（分子）の構造'!N$53),'実質公債費比率（分子）の構造'!N$53,NA())</f>
        <v>151</v>
      </c>
      <c r="M50" s="178" t="e">
        <f>NA()</f>
        <v>#N/A</v>
      </c>
      <c r="N50" s="178" t="e">
        <f>NA()</f>
        <v>#N/A</v>
      </c>
      <c r="O50" s="178">
        <f>IF(ISNUMBER('実質公債費比率（分子）の構造'!O$53),'実質公債費比率（分子）の構造'!O$53,NA())</f>
        <v>153</v>
      </c>
      <c r="P50" s="178" t="e">
        <f>NA()</f>
        <v>#N/A</v>
      </c>
    </row>
    <row r="53" spans="1:16" x14ac:dyDescent="0.15">
      <c r="A53" s="146" t="s">
        <v>71</v>
      </c>
    </row>
    <row r="54" spans="1:16" x14ac:dyDescent="0.15">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15">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x14ac:dyDescent="0.15">
      <c r="A56" s="177" t="s">
        <v>42</v>
      </c>
      <c r="B56" s="177"/>
      <c r="C56" s="177"/>
      <c r="D56" s="177">
        <f>'将来負担比率（分子）の構造'!I$52</f>
        <v>4148</v>
      </c>
      <c r="E56" s="177"/>
      <c r="F56" s="177"/>
      <c r="G56" s="177">
        <f>'将来負担比率（分子）の構造'!J$52</f>
        <v>3994</v>
      </c>
      <c r="H56" s="177"/>
      <c r="I56" s="177"/>
      <c r="J56" s="177">
        <f>'将来負担比率（分子）の構造'!K$52</f>
        <v>4168</v>
      </c>
      <c r="K56" s="177"/>
      <c r="L56" s="177"/>
      <c r="M56" s="177">
        <f>'将来負担比率（分子）の構造'!L$52</f>
        <v>4177</v>
      </c>
      <c r="N56" s="177"/>
      <c r="O56" s="177"/>
      <c r="P56" s="177">
        <f>'将来負担比率（分子）の構造'!M$52</f>
        <v>4234</v>
      </c>
    </row>
    <row r="57" spans="1:16" x14ac:dyDescent="0.15">
      <c r="A57" s="177" t="s">
        <v>41</v>
      </c>
      <c r="B57" s="177"/>
      <c r="C57" s="177"/>
      <c r="D57" s="177">
        <f>'将来負担比率（分子）の構造'!I$51</f>
        <v>97</v>
      </c>
      <c r="E57" s="177"/>
      <c r="F57" s="177"/>
      <c r="G57" s="177">
        <f>'将来負担比率（分子）の構造'!J$51</f>
        <v>90</v>
      </c>
      <c r="H57" s="177"/>
      <c r="I57" s="177"/>
      <c r="J57" s="177">
        <f>'将来負担比率（分子）の構造'!K$51</f>
        <v>78</v>
      </c>
      <c r="K57" s="177"/>
      <c r="L57" s="177"/>
      <c r="M57" s="177">
        <f>'将来負担比率（分子）の構造'!L$51</f>
        <v>68</v>
      </c>
      <c r="N57" s="177"/>
      <c r="O57" s="177"/>
      <c r="P57" s="177">
        <f>'将来負担比率（分子）の構造'!M$51</f>
        <v>58</v>
      </c>
    </row>
    <row r="58" spans="1:16" x14ac:dyDescent="0.15">
      <c r="A58" s="177" t="s">
        <v>40</v>
      </c>
      <c r="B58" s="177"/>
      <c r="C58" s="177"/>
      <c r="D58" s="177">
        <f>'将来負担比率（分子）の構造'!I$50</f>
        <v>4636</v>
      </c>
      <c r="E58" s="177"/>
      <c r="F58" s="177"/>
      <c r="G58" s="177">
        <f>'将来負担比率（分子）の構造'!J$50</f>
        <v>4951</v>
      </c>
      <c r="H58" s="177"/>
      <c r="I58" s="177"/>
      <c r="J58" s="177">
        <f>'将来負担比率（分子）の構造'!K$50</f>
        <v>5050</v>
      </c>
      <c r="K58" s="177"/>
      <c r="L58" s="177"/>
      <c r="M58" s="177">
        <f>'将来負担比率（分子）の構造'!L$50</f>
        <v>5107</v>
      </c>
      <c r="N58" s="177"/>
      <c r="O58" s="177"/>
      <c r="P58" s="177">
        <f>'将来負担比率（分子）の構造'!M$50</f>
        <v>5115</v>
      </c>
    </row>
    <row r="59" spans="1:16" x14ac:dyDescent="0.15">
      <c r="A59" s="177" t="s">
        <v>38</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37</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35</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34</v>
      </c>
      <c r="B62" s="177">
        <f>'将来負担比率（分子）の構造'!I$45</f>
        <v>438</v>
      </c>
      <c r="C62" s="177"/>
      <c r="D62" s="177"/>
      <c r="E62" s="177">
        <f>'将来負担比率（分子）の構造'!J$45</f>
        <v>455</v>
      </c>
      <c r="F62" s="177"/>
      <c r="G62" s="177"/>
      <c r="H62" s="177">
        <f>'将来負担比率（分子）の構造'!K$45</f>
        <v>410</v>
      </c>
      <c r="I62" s="177"/>
      <c r="J62" s="177"/>
      <c r="K62" s="177">
        <f>'将来負担比率（分子）の構造'!L$45</f>
        <v>370</v>
      </c>
      <c r="L62" s="177"/>
      <c r="M62" s="177"/>
      <c r="N62" s="177">
        <f>'将来負担比率（分子）の構造'!M$45</f>
        <v>328</v>
      </c>
      <c r="O62" s="177"/>
      <c r="P62" s="177"/>
    </row>
    <row r="63" spans="1:16" x14ac:dyDescent="0.15">
      <c r="A63" s="177" t="s">
        <v>33</v>
      </c>
      <c r="B63" s="177">
        <f>'将来負担比率（分子）の構造'!I$44</f>
        <v>157</v>
      </c>
      <c r="C63" s="177"/>
      <c r="D63" s="177"/>
      <c r="E63" s="177">
        <f>'将来負担比率（分子）の構造'!J$44</f>
        <v>155</v>
      </c>
      <c r="F63" s="177"/>
      <c r="G63" s="177"/>
      <c r="H63" s="177">
        <f>'将来負担比率（分子）の構造'!K$44</f>
        <v>142</v>
      </c>
      <c r="I63" s="177"/>
      <c r="J63" s="177"/>
      <c r="K63" s="177">
        <f>'将来負担比率（分子）の構造'!L$44</f>
        <v>126</v>
      </c>
      <c r="L63" s="177"/>
      <c r="M63" s="177"/>
      <c r="N63" s="177">
        <f>'将来負担比率（分子）の構造'!M$44</f>
        <v>115</v>
      </c>
      <c r="O63" s="177"/>
      <c r="P63" s="177"/>
    </row>
    <row r="64" spans="1:16" x14ac:dyDescent="0.15">
      <c r="A64" s="177" t="s">
        <v>32</v>
      </c>
      <c r="B64" s="177">
        <f>'将来負担比率（分子）の構造'!I$43</f>
        <v>1388</v>
      </c>
      <c r="C64" s="177"/>
      <c r="D64" s="177"/>
      <c r="E64" s="177">
        <f>'将来負担比率（分子）の構造'!J$43</f>
        <v>1324</v>
      </c>
      <c r="F64" s="177"/>
      <c r="G64" s="177"/>
      <c r="H64" s="177">
        <f>'将来負担比率（分子）の構造'!K$43</f>
        <v>1233</v>
      </c>
      <c r="I64" s="177"/>
      <c r="J64" s="177"/>
      <c r="K64" s="177">
        <f>'将来負担比率（分子）の構造'!L$43</f>
        <v>1152</v>
      </c>
      <c r="L64" s="177"/>
      <c r="M64" s="177"/>
      <c r="N64" s="177">
        <f>'将来負担比率（分子）の構造'!M$43</f>
        <v>1058</v>
      </c>
      <c r="O64" s="177"/>
      <c r="P64" s="177"/>
    </row>
    <row r="65" spans="1:16" x14ac:dyDescent="0.15">
      <c r="A65" s="177" t="s">
        <v>31</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30</v>
      </c>
      <c r="B66" s="177">
        <f>'将来負担比率（分子）の構造'!I$41</f>
        <v>4101</v>
      </c>
      <c r="C66" s="177"/>
      <c r="D66" s="177"/>
      <c r="E66" s="177">
        <f>'将来負担比率（分子）の構造'!J$41</f>
        <v>4229</v>
      </c>
      <c r="F66" s="177"/>
      <c r="G66" s="177"/>
      <c r="H66" s="177">
        <f>'将来負担比率（分子）の構造'!K$41</f>
        <v>4421</v>
      </c>
      <c r="I66" s="177"/>
      <c r="J66" s="177"/>
      <c r="K66" s="177">
        <f>'将来負担比率（分子）の構造'!L$41</f>
        <v>4381</v>
      </c>
      <c r="L66" s="177"/>
      <c r="M66" s="177"/>
      <c r="N66" s="177">
        <f>'将来負担比率（分子）の構造'!M$41</f>
        <v>4510</v>
      </c>
      <c r="O66" s="177"/>
      <c r="P66" s="177"/>
    </row>
    <row r="67" spans="1:16" x14ac:dyDescent="0.15">
      <c r="A67" s="177" t="s">
        <v>74</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75</v>
      </c>
      <c r="B70" s="179"/>
      <c r="C70" s="179"/>
      <c r="D70" s="179"/>
      <c r="E70" s="179"/>
      <c r="F70" s="179"/>
    </row>
    <row r="71" spans="1:16" x14ac:dyDescent="0.15">
      <c r="A71" s="180"/>
      <c r="B71" s="180" t="str">
        <f>基金残高に係る経年分析!F54</f>
        <v>H29</v>
      </c>
      <c r="C71" s="180" t="str">
        <f>基金残高に係る経年分析!G54</f>
        <v>H30</v>
      </c>
      <c r="D71" s="180" t="str">
        <f>基金残高に係る経年分析!H54</f>
        <v>R01</v>
      </c>
    </row>
    <row r="72" spans="1:16" x14ac:dyDescent="0.15">
      <c r="A72" s="180" t="s">
        <v>76</v>
      </c>
      <c r="B72" s="181">
        <f>基金残高に係る経年分析!F55</f>
        <v>4150</v>
      </c>
      <c r="C72" s="181">
        <f>基金残高に係る経年分析!G55</f>
        <v>4214</v>
      </c>
      <c r="D72" s="181">
        <f>基金残高に係る経年分析!H55</f>
        <v>4215</v>
      </c>
    </row>
    <row r="73" spans="1:16" x14ac:dyDescent="0.15">
      <c r="A73" s="180" t="s">
        <v>77</v>
      </c>
      <c r="B73" s="181">
        <f>基金残高に係る経年分析!F56</f>
        <v>276</v>
      </c>
      <c r="C73" s="181">
        <f>基金残高に係る経年分析!G56</f>
        <v>277</v>
      </c>
      <c r="D73" s="181">
        <f>基金残高に係る経年分析!H56</f>
        <v>277</v>
      </c>
    </row>
    <row r="74" spans="1:16" x14ac:dyDescent="0.15">
      <c r="A74" s="180" t="s">
        <v>78</v>
      </c>
      <c r="B74" s="181">
        <f>基金残高に係る経年分析!F57</f>
        <v>630</v>
      </c>
      <c r="C74" s="181">
        <f>基金残高に係る経年分析!G57</f>
        <v>634</v>
      </c>
      <c r="D74" s="181">
        <f>基金残高に係る経年分析!H57</f>
        <v>644</v>
      </c>
    </row>
  </sheetData>
  <sheetProtection algorithmName="SHA-512" hashValue="yrEViQ8IbTAw1Mk6f92+07+Ornt+6a9N/kkxKxnZjNahzb2CQE1HkUkDHvrxA0lx5Kntuwz+pcguUHnRqirqKw==" saltValue="FZKkurutD1iQEiKsnJoiy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9" t="s">
        <v>212</v>
      </c>
      <c r="DI1" s="660"/>
      <c r="DJ1" s="660"/>
      <c r="DK1" s="660"/>
      <c r="DL1" s="660"/>
      <c r="DM1" s="660"/>
      <c r="DN1" s="661"/>
      <c r="DO1" s="222"/>
      <c r="DP1" s="659" t="s">
        <v>213</v>
      </c>
      <c r="DQ1" s="660"/>
      <c r="DR1" s="660"/>
      <c r="DS1" s="660"/>
      <c r="DT1" s="660"/>
      <c r="DU1" s="660"/>
      <c r="DV1" s="660"/>
      <c r="DW1" s="660"/>
      <c r="DX1" s="660"/>
      <c r="DY1" s="660"/>
      <c r="DZ1" s="660"/>
      <c r="EA1" s="660"/>
      <c r="EB1" s="660"/>
      <c r="EC1" s="661"/>
      <c r="ED1" s="220"/>
      <c r="EE1" s="220"/>
      <c r="EF1" s="220"/>
      <c r="EG1" s="220"/>
      <c r="EH1" s="220"/>
      <c r="EI1" s="220"/>
      <c r="EJ1" s="220"/>
      <c r="EK1" s="220"/>
      <c r="EL1" s="220"/>
      <c r="EM1" s="220"/>
    </row>
    <row r="2" spans="2:143" ht="22.5" customHeight="1" x14ac:dyDescent="0.15">
      <c r="B2" s="223" t="s">
        <v>214</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6" customFormat="1" ht="11.25" customHeight="1" x14ac:dyDescent="0.15">
      <c r="B5" s="669" t="s">
        <v>225</v>
      </c>
      <c r="C5" s="670"/>
      <c r="D5" s="670"/>
      <c r="E5" s="670"/>
      <c r="F5" s="670"/>
      <c r="G5" s="670"/>
      <c r="H5" s="670"/>
      <c r="I5" s="670"/>
      <c r="J5" s="670"/>
      <c r="K5" s="670"/>
      <c r="L5" s="670"/>
      <c r="M5" s="670"/>
      <c r="N5" s="670"/>
      <c r="O5" s="670"/>
      <c r="P5" s="670"/>
      <c r="Q5" s="671"/>
      <c r="R5" s="672">
        <v>467158</v>
      </c>
      <c r="S5" s="673"/>
      <c r="T5" s="673"/>
      <c r="U5" s="673"/>
      <c r="V5" s="673"/>
      <c r="W5" s="673"/>
      <c r="X5" s="673"/>
      <c r="Y5" s="674"/>
      <c r="Z5" s="675">
        <v>10.4</v>
      </c>
      <c r="AA5" s="675"/>
      <c r="AB5" s="675"/>
      <c r="AC5" s="675"/>
      <c r="AD5" s="676">
        <v>467158</v>
      </c>
      <c r="AE5" s="676"/>
      <c r="AF5" s="676"/>
      <c r="AG5" s="676"/>
      <c r="AH5" s="676"/>
      <c r="AI5" s="676"/>
      <c r="AJ5" s="676"/>
      <c r="AK5" s="676"/>
      <c r="AL5" s="677">
        <v>18.100000000000001</v>
      </c>
      <c r="AM5" s="678"/>
      <c r="AN5" s="678"/>
      <c r="AO5" s="679"/>
      <c r="AP5" s="669" t="s">
        <v>226</v>
      </c>
      <c r="AQ5" s="670"/>
      <c r="AR5" s="670"/>
      <c r="AS5" s="670"/>
      <c r="AT5" s="670"/>
      <c r="AU5" s="670"/>
      <c r="AV5" s="670"/>
      <c r="AW5" s="670"/>
      <c r="AX5" s="670"/>
      <c r="AY5" s="670"/>
      <c r="AZ5" s="670"/>
      <c r="BA5" s="670"/>
      <c r="BB5" s="670"/>
      <c r="BC5" s="670"/>
      <c r="BD5" s="670"/>
      <c r="BE5" s="670"/>
      <c r="BF5" s="671"/>
      <c r="BG5" s="683">
        <v>467158</v>
      </c>
      <c r="BH5" s="684"/>
      <c r="BI5" s="684"/>
      <c r="BJ5" s="684"/>
      <c r="BK5" s="684"/>
      <c r="BL5" s="684"/>
      <c r="BM5" s="684"/>
      <c r="BN5" s="685"/>
      <c r="BO5" s="686">
        <v>100</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53633</v>
      </c>
      <c r="S6" s="684"/>
      <c r="T6" s="684"/>
      <c r="U6" s="684"/>
      <c r="V6" s="684"/>
      <c r="W6" s="684"/>
      <c r="X6" s="684"/>
      <c r="Y6" s="685"/>
      <c r="Z6" s="686">
        <v>1.2</v>
      </c>
      <c r="AA6" s="686"/>
      <c r="AB6" s="686"/>
      <c r="AC6" s="686"/>
      <c r="AD6" s="687">
        <v>53633</v>
      </c>
      <c r="AE6" s="687"/>
      <c r="AF6" s="687"/>
      <c r="AG6" s="687"/>
      <c r="AH6" s="687"/>
      <c r="AI6" s="687"/>
      <c r="AJ6" s="687"/>
      <c r="AK6" s="687"/>
      <c r="AL6" s="688">
        <v>2.1</v>
      </c>
      <c r="AM6" s="689"/>
      <c r="AN6" s="689"/>
      <c r="AO6" s="690"/>
      <c r="AP6" s="680" t="s">
        <v>232</v>
      </c>
      <c r="AQ6" s="681"/>
      <c r="AR6" s="681"/>
      <c r="AS6" s="681"/>
      <c r="AT6" s="681"/>
      <c r="AU6" s="681"/>
      <c r="AV6" s="681"/>
      <c r="AW6" s="681"/>
      <c r="AX6" s="681"/>
      <c r="AY6" s="681"/>
      <c r="AZ6" s="681"/>
      <c r="BA6" s="681"/>
      <c r="BB6" s="681"/>
      <c r="BC6" s="681"/>
      <c r="BD6" s="681"/>
      <c r="BE6" s="681"/>
      <c r="BF6" s="682"/>
      <c r="BG6" s="683">
        <v>467158</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65759</v>
      </c>
      <c r="CS6" s="684"/>
      <c r="CT6" s="684"/>
      <c r="CU6" s="684"/>
      <c r="CV6" s="684"/>
      <c r="CW6" s="684"/>
      <c r="CX6" s="684"/>
      <c r="CY6" s="685"/>
      <c r="CZ6" s="677">
        <v>1.6</v>
      </c>
      <c r="DA6" s="678"/>
      <c r="DB6" s="678"/>
      <c r="DC6" s="697"/>
      <c r="DD6" s="692" t="s">
        <v>137</v>
      </c>
      <c r="DE6" s="684"/>
      <c r="DF6" s="684"/>
      <c r="DG6" s="684"/>
      <c r="DH6" s="684"/>
      <c r="DI6" s="684"/>
      <c r="DJ6" s="684"/>
      <c r="DK6" s="684"/>
      <c r="DL6" s="684"/>
      <c r="DM6" s="684"/>
      <c r="DN6" s="684"/>
      <c r="DO6" s="684"/>
      <c r="DP6" s="685"/>
      <c r="DQ6" s="692">
        <v>65759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193</v>
      </c>
      <c r="S7" s="684"/>
      <c r="T7" s="684"/>
      <c r="U7" s="684"/>
      <c r="V7" s="684"/>
      <c r="W7" s="684"/>
      <c r="X7" s="684"/>
      <c r="Y7" s="685"/>
      <c r="Z7" s="686">
        <v>0</v>
      </c>
      <c r="AA7" s="686"/>
      <c r="AB7" s="686"/>
      <c r="AC7" s="686"/>
      <c r="AD7" s="687">
        <v>193</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175015</v>
      </c>
      <c r="BH7" s="684"/>
      <c r="BI7" s="684"/>
      <c r="BJ7" s="684"/>
      <c r="BK7" s="684"/>
      <c r="BL7" s="684"/>
      <c r="BM7" s="684"/>
      <c r="BN7" s="685"/>
      <c r="BO7" s="686">
        <v>37.5</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444364</v>
      </c>
      <c r="CS7" s="684"/>
      <c r="CT7" s="684"/>
      <c r="CU7" s="684"/>
      <c r="CV7" s="684"/>
      <c r="CW7" s="684"/>
      <c r="CX7" s="684"/>
      <c r="CY7" s="685"/>
      <c r="CZ7" s="686">
        <v>10.8</v>
      </c>
      <c r="DA7" s="686"/>
      <c r="DB7" s="686"/>
      <c r="DC7" s="686"/>
      <c r="DD7" s="692">
        <v>27868</v>
      </c>
      <c r="DE7" s="684"/>
      <c r="DF7" s="684"/>
      <c r="DG7" s="684"/>
      <c r="DH7" s="684"/>
      <c r="DI7" s="684"/>
      <c r="DJ7" s="684"/>
      <c r="DK7" s="684"/>
      <c r="DL7" s="684"/>
      <c r="DM7" s="684"/>
      <c r="DN7" s="684"/>
      <c r="DO7" s="684"/>
      <c r="DP7" s="685"/>
      <c r="DQ7" s="692">
        <v>394776</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653</v>
      </c>
      <c r="S8" s="684"/>
      <c r="T8" s="684"/>
      <c r="U8" s="684"/>
      <c r="V8" s="684"/>
      <c r="W8" s="684"/>
      <c r="X8" s="684"/>
      <c r="Y8" s="685"/>
      <c r="Z8" s="686">
        <v>0</v>
      </c>
      <c r="AA8" s="686"/>
      <c r="AB8" s="686"/>
      <c r="AC8" s="686"/>
      <c r="AD8" s="687">
        <v>653</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8721</v>
      </c>
      <c r="BH8" s="684"/>
      <c r="BI8" s="684"/>
      <c r="BJ8" s="684"/>
      <c r="BK8" s="684"/>
      <c r="BL8" s="684"/>
      <c r="BM8" s="684"/>
      <c r="BN8" s="685"/>
      <c r="BO8" s="686">
        <v>1.9</v>
      </c>
      <c r="BP8" s="686"/>
      <c r="BQ8" s="686"/>
      <c r="BR8" s="686"/>
      <c r="BS8" s="692" t="s">
        <v>227</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923137</v>
      </c>
      <c r="CS8" s="684"/>
      <c r="CT8" s="684"/>
      <c r="CU8" s="684"/>
      <c r="CV8" s="684"/>
      <c r="CW8" s="684"/>
      <c r="CX8" s="684"/>
      <c r="CY8" s="685"/>
      <c r="CZ8" s="686">
        <v>22.5</v>
      </c>
      <c r="DA8" s="686"/>
      <c r="DB8" s="686"/>
      <c r="DC8" s="686"/>
      <c r="DD8" s="692">
        <v>28156</v>
      </c>
      <c r="DE8" s="684"/>
      <c r="DF8" s="684"/>
      <c r="DG8" s="684"/>
      <c r="DH8" s="684"/>
      <c r="DI8" s="684"/>
      <c r="DJ8" s="684"/>
      <c r="DK8" s="684"/>
      <c r="DL8" s="684"/>
      <c r="DM8" s="684"/>
      <c r="DN8" s="684"/>
      <c r="DO8" s="684"/>
      <c r="DP8" s="685"/>
      <c r="DQ8" s="692">
        <v>581510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288</v>
      </c>
      <c r="S9" s="684"/>
      <c r="T9" s="684"/>
      <c r="U9" s="684"/>
      <c r="V9" s="684"/>
      <c r="W9" s="684"/>
      <c r="X9" s="684"/>
      <c r="Y9" s="685"/>
      <c r="Z9" s="686">
        <v>0</v>
      </c>
      <c r="AA9" s="686"/>
      <c r="AB9" s="686"/>
      <c r="AC9" s="686"/>
      <c r="AD9" s="687">
        <v>288</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142948</v>
      </c>
      <c r="BH9" s="684"/>
      <c r="BI9" s="684"/>
      <c r="BJ9" s="684"/>
      <c r="BK9" s="684"/>
      <c r="BL9" s="684"/>
      <c r="BM9" s="684"/>
      <c r="BN9" s="685"/>
      <c r="BO9" s="686">
        <v>30.6</v>
      </c>
      <c r="BP9" s="686"/>
      <c r="BQ9" s="686"/>
      <c r="BR9" s="686"/>
      <c r="BS9" s="692" t="s">
        <v>128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176904</v>
      </c>
      <c r="CS9" s="684"/>
      <c r="CT9" s="684"/>
      <c r="CU9" s="684"/>
      <c r="CV9" s="684"/>
      <c r="CW9" s="684"/>
      <c r="CX9" s="684"/>
      <c r="CY9" s="685"/>
      <c r="CZ9" s="686">
        <v>4.3</v>
      </c>
      <c r="DA9" s="686"/>
      <c r="DB9" s="686"/>
      <c r="DC9" s="686"/>
      <c r="DD9" s="692">
        <v>9924</v>
      </c>
      <c r="DE9" s="684"/>
      <c r="DF9" s="684"/>
      <c r="DG9" s="684"/>
      <c r="DH9" s="684"/>
      <c r="DI9" s="684"/>
      <c r="DJ9" s="684"/>
      <c r="DK9" s="684"/>
      <c r="DL9" s="684"/>
      <c r="DM9" s="684"/>
      <c r="DN9" s="684"/>
      <c r="DO9" s="684"/>
      <c r="DP9" s="685"/>
      <c r="DQ9" s="692">
        <v>156864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227</v>
      </c>
      <c r="S10" s="684"/>
      <c r="T10" s="684"/>
      <c r="U10" s="684"/>
      <c r="V10" s="684"/>
      <c r="W10" s="684"/>
      <c r="X10" s="684"/>
      <c r="Y10" s="685"/>
      <c r="Z10" s="686" t="s">
        <v>227</v>
      </c>
      <c r="AA10" s="686"/>
      <c r="AB10" s="686"/>
      <c r="AC10" s="686"/>
      <c r="AD10" s="687" t="s">
        <v>227</v>
      </c>
      <c r="AE10" s="687"/>
      <c r="AF10" s="687"/>
      <c r="AG10" s="687"/>
      <c r="AH10" s="687"/>
      <c r="AI10" s="687"/>
      <c r="AJ10" s="687"/>
      <c r="AK10" s="687"/>
      <c r="AL10" s="688" t="s">
        <v>227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11045</v>
      </c>
      <c r="BH10" s="684"/>
      <c r="BI10" s="684"/>
      <c r="BJ10" s="684"/>
      <c r="BK10" s="684"/>
      <c r="BL10" s="684"/>
      <c r="BM10" s="684"/>
      <c r="BN10" s="685"/>
      <c r="BO10" s="686">
        <v>2.4</v>
      </c>
      <c r="BP10" s="686"/>
      <c r="BQ10" s="686"/>
      <c r="BR10" s="686"/>
      <c r="BS10" s="692" t="s">
        <v>128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137</v>
      </c>
      <c r="DA10" s="686"/>
      <c r="DB10" s="686"/>
      <c r="DC10" s="686"/>
      <c r="DD10" s="692" t="s">
        <v>128</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94288</v>
      </c>
      <c r="S11" s="684"/>
      <c r="T11" s="684"/>
      <c r="U11" s="684"/>
      <c r="V11" s="684"/>
      <c r="W11" s="684"/>
      <c r="X11" s="684"/>
      <c r="Y11" s="685"/>
      <c r="Z11" s="688">
        <v>2.1</v>
      </c>
      <c r="AA11" s="689"/>
      <c r="AB11" s="689"/>
      <c r="AC11" s="701"/>
      <c r="AD11" s="692">
        <v>94288</v>
      </c>
      <c r="AE11" s="684"/>
      <c r="AF11" s="684"/>
      <c r="AG11" s="684"/>
      <c r="AH11" s="684"/>
      <c r="AI11" s="684"/>
      <c r="AJ11" s="684"/>
      <c r="AK11" s="685"/>
      <c r="AL11" s="688">
        <v>3.6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12301</v>
      </c>
      <c r="BH11" s="684"/>
      <c r="BI11" s="684"/>
      <c r="BJ11" s="684"/>
      <c r="BK11" s="684"/>
      <c r="BL11" s="684"/>
      <c r="BM11" s="684"/>
      <c r="BN11" s="685"/>
      <c r="BO11" s="686">
        <v>2.6</v>
      </c>
      <c r="BP11" s="686"/>
      <c r="BQ11" s="686"/>
      <c r="BR11" s="686"/>
      <c r="BS11" s="692" t="s">
        <v>227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319917</v>
      </c>
      <c r="CS11" s="684"/>
      <c r="CT11" s="684"/>
      <c r="CU11" s="684"/>
      <c r="CV11" s="684"/>
      <c r="CW11" s="684"/>
      <c r="CX11" s="684"/>
      <c r="CY11" s="685"/>
      <c r="CZ11" s="686">
        <v>7.8</v>
      </c>
      <c r="DA11" s="686"/>
      <c r="DB11" s="686"/>
      <c r="DC11" s="686"/>
      <c r="DD11" s="692">
        <v>87320</v>
      </c>
      <c r="DE11" s="684"/>
      <c r="DF11" s="684"/>
      <c r="DG11" s="684"/>
      <c r="DH11" s="684"/>
      <c r="DI11" s="684"/>
      <c r="DJ11" s="684"/>
      <c r="DK11" s="684"/>
      <c r="DL11" s="684"/>
      <c r="DM11" s="684"/>
      <c r="DN11" s="684"/>
      <c r="DO11" s="684"/>
      <c r="DP11" s="685"/>
      <c r="DQ11" s="692">
        <v>159233</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227</v>
      </c>
      <c r="S12" s="684"/>
      <c r="T12" s="684"/>
      <c r="U12" s="684"/>
      <c r="V12" s="684"/>
      <c r="W12" s="684"/>
      <c r="X12" s="684"/>
      <c r="Y12" s="685"/>
      <c r="Z12" s="686" t="s">
        <v>128</v>
      </c>
      <c r="AA12" s="686"/>
      <c r="AB12" s="686"/>
      <c r="AC12" s="686"/>
      <c r="AD12" s="687" t="s">
        <v>227</v>
      </c>
      <c r="AE12" s="687"/>
      <c r="AF12" s="687"/>
      <c r="AG12" s="687"/>
      <c r="AH12" s="687"/>
      <c r="AI12" s="687"/>
      <c r="AJ12" s="687"/>
      <c r="AK12" s="687"/>
      <c r="AL12" s="688" t="s">
        <v>227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236850</v>
      </c>
      <c r="BH12" s="684"/>
      <c r="BI12" s="684"/>
      <c r="BJ12" s="684"/>
      <c r="BK12" s="684"/>
      <c r="BL12" s="684"/>
      <c r="BM12" s="684"/>
      <c r="BN12" s="685"/>
      <c r="BO12" s="686">
        <v>50.7</v>
      </c>
      <c r="BP12" s="686"/>
      <c r="BQ12" s="686"/>
      <c r="BR12" s="686"/>
      <c r="BS12" s="692" t="s">
        <v>227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103665</v>
      </c>
      <c r="CS12" s="684"/>
      <c r="CT12" s="684"/>
      <c r="CU12" s="684"/>
      <c r="CV12" s="684"/>
      <c r="CW12" s="684"/>
      <c r="CX12" s="684"/>
      <c r="CY12" s="685"/>
      <c r="CZ12" s="686">
        <v>2.5</v>
      </c>
      <c r="DA12" s="686"/>
      <c r="DB12" s="686"/>
      <c r="DC12" s="686"/>
      <c r="DD12" s="692">
        <v>26410</v>
      </c>
      <c r="DE12" s="684"/>
      <c r="DF12" s="684"/>
      <c r="DG12" s="684"/>
      <c r="DH12" s="684"/>
      <c r="DI12" s="684"/>
      <c r="DJ12" s="684"/>
      <c r="DK12" s="684"/>
      <c r="DL12" s="684"/>
      <c r="DM12" s="684"/>
      <c r="DN12" s="684"/>
      <c r="DO12" s="684"/>
      <c r="DP12" s="685"/>
      <c r="DQ12" s="692">
        <v>68458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227</v>
      </c>
      <c r="S13" s="684"/>
      <c r="T13" s="684"/>
      <c r="U13" s="684"/>
      <c r="V13" s="684"/>
      <c r="W13" s="684"/>
      <c r="X13" s="684"/>
      <c r="Y13" s="685"/>
      <c r="Z13" s="686" t="s">
        <v>227</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235302</v>
      </c>
      <c r="BH13" s="684"/>
      <c r="BI13" s="684"/>
      <c r="BJ13" s="684"/>
      <c r="BK13" s="684"/>
      <c r="BL13" s="684"/>
      <c r="BM13" s="684"/>
      <c r="BN13" s="685"/>
      <c r="BO13" s="686">
        <v>50.4</v>
      </c>
      <c r="BP13" s="686"/>
      <c r="BQ13" s="686"/>
      <c r="BR13" s="686"/>
      <c r="BS13" s="692" t="s">
        <v>227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425355</v>
      </c>
      <c r="CS13" s="684"/>
      <c r="CT13" s="684"/>
      <c r="CU13" s="684"/>
      <c r="CV13" s="684"/>
      <c r="CW13" s="684"/>
      <c r="CX13" s="684"/>
      <c r="CY13" s="685"/>
      <c r="CZ13" s="686">
        <v>10.4</v>
      </c>
      <c r="DA13" s="686"/>
      <c r="DB13" s="686"/>
      <c r="DC13" s="686"/>
      <c r="DD13" s="692">
        <v>234008</v>
      </c>
      <c r="DE13" s="684"/>
      <c r="DF13" s="684"/>
      <c r="DG13" s="684"/>
      <c r="DH13" s="684"/>
      <c r="DI13" s="684"/>
      <c r="DJ13" s="684"/>
      <c r="DK13" s="684"/>
      <c r="DL13" s="684"/>
      <c r="DM13" s="684"/>
      <c r="DN13" s="684"/>
      <c r="DO13" s="684"/>
      <c r="DP13" s="685"/>
      <c r="DQ13" s="692">
        <v>185695</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4336</v>
      </c>
      <c r="S14" s="684"/>
      <c r="T14" s="684"/>
      <c r="U14" s="684"/>
      <c r="V14" s="684"/>
      <c r="W14" s="684"/>
      <c r="X14" s="684"/>
      <c r="Y14" s="685"/>
      <c r="Z14" s="686">
        <v>0.1</v>
      </c>
      <c r="AA14" s="686"/>
      <c r="AB14" s="686"/>
      <c r="AC14" s="686"/>
      <c r="AD14" s="687">
        <v>4336</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23794</v>
      </c>
      <c r="BH14" s="684"/>
      <c r="BI14" s="684"/>
      <c r="BJ14" s="684"/>
      <c r="BK14" s="684"/>
      <c r="BL14" s="684"/>
      <c r="BM14" s="684"/>
      <c r="BN14" s="685"/>
      <c r="BO14" s="686">
        <v>5.0999999999999996</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356465</v>
      </c>
      <c r="CS14" s="684"/>
      <c r="CT14" s="684"/>
      <c r="CU14" s="684"/>
      <c r="CV14" s="684"/>
      <c r="CW14" s="684"/>
      <c r="CX14" s="684"/>
      <c r="CY14" s="685"/>
      <c r="CZ14" s="686">
        <v>8.6999999999999993</v>
      </c>
      <c r="DA14" s="686"/>
      <c r="DB14" s="686"/>
      <c r="DC14" s="686"/>
      <c r="DD14" s="692">
        <v>147701</v>
      </c>
      <c r="DE14" s="684"/>
      <c r="DF14" s="684"/>
      <c r="DG14" s="684"/>
      <c r="DH14" s="684"/>
      <c r="DI14" s="684"/>
      <c r="DJ14" s="684"/>
      <c r="DK14" s="684"/>
      <c r="DL14" s="684"/>
      <c r="DM14" s="684"/>
      <c r="DN14" s="684"/>
      <c r="DO14" s="684"/>
      <c r="DP14" s="685"/>
      <c r="DQ14" s="692">
        <v>214757</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227</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31499</v>
      </c>
      <c r="BH15" s="684"/>
      <c r="BI15" s="684"/>
      <c r="BJ15" s="684"/>
      <c r="BK15" s="684"/>
      <c r="BL15" s="684"/>
      <c r="BM15" s="684"/>
      <c r="BN15" s="685"/>
      <c r="BO15" s="686">
        <v>6.7</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567435</v>
      </c>
      <c r="CS15" s="684"/>
      <c r="CT15" s="684"/>
      <c r="CU15" s="684"/>
      <c r="CV15" s="684"/>
      <c r="CW15" s="684"/>
      <c r="CX15" s="684"/>
      <c r="CY15" s="685"/>
      <c r="CZ15" s="686">
        <v>13.8</v>
      </c>
      <c r="DA15" s="686"/>
      <c r="DB15" s="686"/>
      <c r="DC15" s="686"/>
      <c r="DD15" s="692">
        <v>85415</v>
      </c>
      <c r="DE15" s="684"/>
      <c r="DF15" s="684"/>
      <c r="DG15" s="684"/>
      <c r="DH15" s="684"/>
      <c r="DI15" s="684"/>
      <c r="DJ15" s="684"/>
      <c r="DK15" s="684"/>
      <c r="DL15" s="684"/>
      <c r="DM15" s="684"/>
      <c r="DN15" s="684"/>
      <c r="DO15" s="684"/>
      <c r="DP15" s="685"/>
      <c r="DQ15" s="692">
        <v>453022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1062</v>
      </c>
      <c r="S16" s="684"/>
      <c r="T16" s="684"/>
      <c r="U16" s="684"/>
      <c r="V16" s="684"/>
      <c r="W16" s="684"/>
      <c r="X16" s="684"/>
      <c r="Y16" s="685"/>
      <c r="Z16" s="686">
        <v>0</v>
      </c>
      <c r="AA16" s="686"/>
      <c r="AB16" s="686"/>
      <c r="AC16" s="686"/>
      <c r="AD16" s="687">
        <v>1062</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227</v>
      </c>
      <c r="BH16" s="684"/>
      <c r="BI16" s="684"/>
      <c r="BJ16" s="684"/>
      <c r="BK16" s="684"/>
      <c r="BL16" s="684"/>
      <c r="BM16" s="684"/>
      <c r="BN16" s="685"/>
      <c r="BO16" s="686" t="s">
        <v>137</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312550</v>
      </c>
      <c r="CS16" s="684"/>
      <c r="CT16" s="684"/>
      <c r="CU16" s="684"/>
      <c r="CV16" s="684"/>
      <c r="CW16" s="684"/>
      <c r="CX16" s="684"/>
      <c r="CY16" s="685"/>
      <c r="CZ16" s="686">
        <v>7.6</v>
      </c>
      <c r="DA16" s="686"/>
      <c r="DB16" s="686"/>
      <c r="DC16" s="686"/>
      <c r="DD16" s="692" t="s">
        <v>227</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15394</v>
      </c>
      <c r="S17" s="684"/>
      <c r="T17" s="684"/>
      <c r="U17" s="684"/>
      <c r="V17" s="684"/>
      <c r="W17" s="684"/>
      <c r="X17" s="684"/>
      <c r="Y17" s="685"/>
      <c r="Z17" s="686">
        <v>0.3</v>
      </c>
      <c r="AA17" s="686"/>
      <c r="AB17" s="686"/>
      <c r="AC17" s="686"/>
      <c r="AD17" s="687">
        <v>15394</v>
      </c>
      <c r="AE17" s="687"/>
      <c r="AF17" s="687"/>
      <c r="AG17" s="687"/>
      <c r="AH17" s="687"/>
      <c r="AI17" s="687"/>
      <c r="AJ17" s="687"/>
      <c r="AK17" s="687"/>
      <c r="AL17" s="688">
        <v>0.6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227</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413835</v>
      </c>
      <c r="CS17" s="684"/>
      <c r="CT17" s="684"/>
      <c r="CU17" s="684"/>
      <c r="CV17" s="684"/>
      <c r="CW17" s="684"/>
      <c r="CX17" s="684"/>
      <c r="CY17" s="685"/>
      <c r="CZ17" s="686">
        <v>10.1</v>
      </c>
      <c r="DA17" s="686"/>
      <c r="DB17" s="686"/>
      <c r="DC17" s="686"/>
      <c r="DD17" s="692" t="s">
        <v>128</v>
      </c>
      <c r="DE17" s="684"/>
      <c r="DF17" s="684"/>
      <c r="DG17" s="684"/>
      <c r="DH17" s="684"/>
      <c r="DI17" s="684"/>
      <c r="DJ17" s="684"/>
      <c r="DK17" s="684"/>
      <c r="DL17" s="684"/>
      <c r="DM17" s="684"/>
      <c r="DN17" s="684"/>
      <c r="DO17" s="684"/>
      <c r="DP17" s="685"/>
      <c r="DQ17" s="692">
        <v>402941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913</v>
      </c>
      <c r="S18" s="684"/>
      <c r="T18" s="684"/>
      <c r="U18" s="684"/>
      <c r="V18" s="684"/>
      <c r="W18" s="684"/>
      <c r="X18" s="684"/>
      <c r="Y18" s="685"/>
      <c r="Z18" s="686">
        <v>0</v>
      </c>
      <c r="AA18" s="686"/>
      <c r="AB18" s="686"/>
      <c r="AC18" s="686"/>
      <c r="AD18" s="687">
        <v>913</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227</v>
      </c>
      <c r="CS18" s="684"/>
      <c r="CT18" s="684"/>
      <c r="CU18" s="684"/>
      <c r="CV18" s="684"/>
      <c r="CW18" s="684"/>
      <c r="CX18" s="684"/>
      <c r="CY18" s="685"/>
      <c r="CZ18" s="686" t="s">
        <v>227</v>
      </c>
      <c r="DA18" s="686"/>
      <c r="DB18" s="686"/>
      <c r="DC18" s="686"/>
      <c r="DD18" s="692" t="s">
        <v>227</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553</v>
      </c>
      <c r="S19" s="684"/>
      <c r="T19" s="684"/>
      <c r="U19" s="684"/>
      <c r="V19" s="684"/>
      <c r="W19" s="684"/>
      <c r="X19" s="684"/>
      <c r="Y19" s="685"/>
      <c r="Z19" s="686">
        <v>0</v>
      </c>
      <c r="AA19" s="686"/>
      <c r="AB19" s="686"/>
      <c r="AC19" s="686"/>
      <c r="AD19" s="687">
        <v>553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227</v>
      </c>
      <c r="BH19" s="684"/>
      <c r="BI19" s="684"/>
      <c r="BJ19" s="684"/>
      <c r="BK19" s="684"/>
      <c r="BL19" s="684"/>
      <c r="BM19" s="684"/>
      <c r="BN19" s="685"/>
      <c r="BO19" s="686" t="s">
        <v>128</v>
      </c>
      <c r="BP19" s="686"/>
      <c r="BQ19" s="686"/>
      <c r="BR19" s="686"/>
      <c r="BS19" s="692" t="s">
        <v>227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227</v>
      </c>
      <c r="DA19" s="686"/>
      <c r="DB19" s="686"/>
      <c r="DC19" s="686"/>
      <c r="DD19" s="692" t="s">
        <v>227</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163</v>
      </c>
      <c r="S20" s="684"/>
      <c r="T20" s="684"/>
      <c r="U20" s="684"/>
      <c r="V20" s="684"/>
      <c r="W20" s="684"/>
      <c r="X20" s="684"/>
      <c r="Y20" s="685"/>
      <c r="Z20" s="686">
        <v>0</v>
      </c>
      <c r="AA20" s="686"/>
      <c r="AB20" s="686"/>
      <c r="AC20" s="686"/>
      <c r="AD20" s="687">
        <v>163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227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4109386</v>
      </c>
      <c r="CS20" s="684"/>
      <c r="CT20" s="684"/>
      <c r="CU20" s="684"/>
      <c r="CV20" s="684"/>
      <c r="CW20" s="684"/>
      <c r="CX20" s="684"/>
      <c r="CY20" s="685"/>
      <c r="CZ20" s="686">
        <v>100</v>
      </c>
      <c r="DA20" s="686"/>
      <c r="DB20" s="686"/>
      <c r="DC20" s="686"/>
      <c r="DD20" s="692">
        <v>646802</v>
      </c>
      <c r="DE20" s="684"/>
      <c r="DF20" s="684"/>
      <c r="DG20" s="684"/>
      <c r="DH20" s="684"/>
      <c r="DI20" s="684"/>
      <c r="DJ20" s="684"/>
      <c r="DK20" s="684"/>
      <c r="DL20" s="684"/>
      <c r="DM20" s="684"/>
      <c r="DN20" s="684"/>
      <c r="DO20" s="684"/>
      <c r="DP20" s="685"/>
      <c r="DQ20" s="692">
        <v>2683015</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13765</v>
      </c>
      <c r="S21" s="684"/>
      <c r="T21" s="684"/>
      <c r="U21" s="684"/>
      <c r="V21" s="684"/>
      <c r="W21" s="684"/>
      <c r="X21" s="684"/>
      <c r="Y21" s="685"/>
      <c r="Z21" s="686">
        <v>0.3</v>
      </c>
      <c r="AA21" s="686"/>
      <c r="AB21" s="686"/>
      <c r="AC21" s="686"/>
      <c r="AD21" s="687">
        <v>13765</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227</v>
      </c>
      <c r="BP21" s="686"/>
      <c r="BQ21" s="686"/>
      <c r="BR21" s="686"/>
      <c r="BS21" s="692" t="s">
        <v>128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2032206</v>
      </c>
      <c r="S22" s="684"/>
      <c r="T22" s="684"/>
      <c r="U22" s="684"/>
      <c r="V22" s="684"/>
      <c r="W22" s="684"/>
      <c r="X22" s="684"/>
      <c r="Y22" s="685"/>
      <c r="Z22" s="686">
        <v>45.2</v>
      </c>
      <c r="AA22" s="686"/>
      <c r="AB22" s="686"/>
      <c r="AC22" s="686"/>
      <c r="AD22" s="687">
        <v>1929831</v>
      </c>
      <c r="AE22" s="687"/>
      <c r="AF22" s="687"/>
      <c r="AG22" s="687"/>
      <c r="AH22" s="687"/>
      <c r="AI22" s="687"/>
      <c r="AJ22" s="687"/>
      <c r="AK22" s="687"/>
      <c r="AL22" s="688">
        <v>74.599999999999994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227</v>
      </c>
      <c r="BP22" s="686"/>
      <c r="BQ22" s="686"/>
      <c r="BR22" s="686"/>
      <c r="BS22" s="692" t="s">
        <v>227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1929831</v>
      </c>
      <c r="S23" s="684"/>
      <c r="T23" s="684"/>
      <c r="U23" s="684"/>
      <c r="V23" s="684"/>
      <c r="W23" s="684"/>
      <c r="X23" s="684"/>
      <c r="Y23" s="685"/>
      <c r="Z23" s="686">
        <v>42.9</v>
      </c>
      <c r="AA23" s="686"/>
      <c r="AB23" s="686"/>
      <c r="AC23" s="686"/>
      <c r="AD23" s="687">
        <v>1929831</v>
      </c>
      <c r="AE23" s="687"/>
      <c r="AF23" s="687"/>
      <c r="AG23" s="687"/>
      <c r="AH23" s="687"/>
      <c r="AI23" s="687"/>
      <c r="AJ23" s="687"/>
      <c r="AK23" s="687"/>
      <c r="AL23" s="688">
        <v>74.599999999999994</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227</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102087</v>
      </c>
      <c r="S24" s="684"/>
      <c r="T24" s="684"/>
      <c r="U24" s="684"/>
      <c r="V24" s="684"/>
      <c r="W24" s="684"/>
      <c r="X24" s="684"/>
      <c r="Y24" s="685"/>
      <c r="Z24" s="686">
        <v>2.2999999999999998</v>
      </c>
      <c r="AA24" s="686"/>
      <c r="AB24" s="686"/>
      <c r="AC24" s="686"/>
      <c r="AD24" s="687" t="s">
        <v>128</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227</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1360222</v>
      </c>
      <c r="CS24" s="673"/>
      <c r="CT24" s="673"/>
      <c r="CU24" s="673"/>
      <c r="CV24" s="673"/>
      <c r="CW24" s="673"/>
      <c r="CX24" s="673"/>
      <c r="CY24" s="674"/>
      <c r="CZ24" s="677">
        <v>33.1</v>
      </c>
      <c r="DA24" s="678"/>
      <c r="DB24" s="678"/>
      <c r="DC24" s="697"/>
      <c r="DD24" s="719">
        <v>1089008</v>
      </c>
      <c r="DE24" s="673"/>
      <c r="DF24" s="673"/>
      <c r="DG24" s="673"/>
      <c r="DH24" s="673"/>
      <c r="DI24" s="673"/>
      <c r="DJ24" s="673"/>
      <c r="DK24" s="674"/>
      <c r="DL24" s="719">
        <v>1061918</v>
      </c>
      <c r="DM24" s="673"/>
      <c r="DN24" s="673"/>
      <c r="DO24" s="673"/>
      <c r="DP24" s="673"/>
      <c r="DQ24" s="673"/>
      <c r="DR24" s="673"/>
      <c r="DS24" s="673"/>
      <c r="DT24" s="673"/>
      <c r="DU24" s="673"/>
      <c r="DV24" s="674"/>
      <c r="DW24" s="677">
        <v>39.9</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288</v>
      </c>
      <c r="S25" s="684"/>
      <c r="T25" s="684"/>
      <c r="U25" s="684"/>
      <c r="V25" s="684"/>
      <c r="W25" s="684"/>
      <c r="X25" s="684"/>
      <c r="Y25" s="685"/>
      <c r="Z25" s="686">
        <v>0</v>
      </c>
      <c r="AA25" s="686"/>
      <c r="AB25" s="686"/>
      <c r="AC25" s="686"/>
      <c r="AD25" s="687" t="s">
        <v>128</v>
      </c>
      <c r="AE25" s="687"/>
      <c r="AF25" s="687"/>
      <c r="AG25" s="687"/>
      <c r="AH25" s="687"/>
      <c r="AI25" s="687"/>
      <c r="AJ25" s="687"/>
      <c r="AK25" s="687"/>
      <c r="AL25" s="688" t="s">
        <v>227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128</v>
      </c>
      <c r="BP25" s="686"/>
      <c r="BQ25" s="686"/>
      <c r="BR25" s="686"/>
      <c r="BS25" s="692" t="s">
        <v>227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537432</v>
      </c>
      <c r="CS25" s="708"/>
      <c r="CT25" s="708"/>
      <c r="CU25" s="708"/>
      <c r="CV25" s="708"/>
      <c r="CW25" s="708"/>
      <c r="CX25" s="708"/>
      <c r="CY25" s="709"/>
      <c r="CZ25" s="688">
        <v>13.1</v>
      </c>
      <c r="DA25" s="720"/>
      <c r="DB25" s="720"/>
      <c r="DC25" s="722"/>
      <c r="DD25" s="692">
        <v>496501</v>
      </c>
      <c r="DE25" s="708"/>
      <c r="DF25" s="708"/>
      <c r="DG25" s="708"/>
      <c r="DH25" s="708"/>
      <c r="DI25" s="708"/>
      <c r="DJ25" s="708"/>
      <c r="DK25" s="709"/>
      <c r="DL25" s="692">
        <v>472905</v>
      </c>
      <c r="DM25" s="708"/>
      <c r="DN25" s="708"/>
      <c r="DO25" s="708"/>
      <c r="DP25" s="708"/>
      <c r="DQ25" s="708"/>
      <c r="DR25" s="708"/>
      <c r="DS25" s="708"/>
      <c r="DT25" s="708"/>
      <c r="DU25" s="708"/>
      <c r="DV25" s="709"/>
      <c r="DW25" s="688">
        <v>17.8</v>
      </c>
      <c r="DX25" s="720"/>
      <c r="DY25" s="720"/>
      <c r="DZ25" s="720"/>
      <c r="EA25" s="720"/>
      <c r="EB25" s="720"/>
      <c r="EC25" s="721"/>
    </row>
    <row r="26" spans="2:133" ht="11.25" customHeight="1" x14ac:dyDescent="0.15">
      <c r="B26" s="680" t="s">
        <v>294</v>
      </c>
      <c r="C26" s="681"/>
      <c r="D26" s="681"/>
      <c r="E26" s="681"/>
      <c r="F26" s="681"/>
      <c r="G26" s="681"/>
      <c r="H26" s="681"/>
      <c r="I26" s="681"/>
      <c r="J26" s="681"/>
      <c r="K26" s="681"/>
      <c r="L26" s="681"/>
      <c r="M26" s="681"/>
      <c r="N26" s="681"/>
      <c r="O26" s="681"/>
      <c r="P26" s="681"/>
      <c r="Q26" s="682"/>
      <c r="R26" s="683">
        <v>2669211</v>
      </c>
      <c r="S26" s="684"/>
      <c r="T26" s="684"/>
      <c r="U26" s="684"/>
      <c r="V26" s="684"/>
      <c r="W26" s="684"/>
      <c r="X26" s="684"/>
      <c r="Y26" s="685"/>
      <c r="Z26" s="686">
        <v>59.4</v>
      </c>
      <c r="AA26" s="686"/>
      <c r="AB26" s="686"/>
      <c r="AC26" s="686"/>
      <c r="AD26" s="687">
        <v>2566836</v>
      </c>
      <c r="AE26" s="687"/>
      <c r="AF26" s="687"/>
      <c r="AG26" s="687"/>
      <c r="AH26" s="687"/>
      <c r="AI26" s="687"/>
      <c r="AJ26" s="687"/>
      <c r="AK26" s="687"/>
      <c r="AL26" s="688">
        <v>99.3</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337072</v>
      </c>
      <c r="CS26" s="684"/>
      <c r="CT26" s="684"/>
      <c r="CU26" s="684"/>
      <c r="CV26" s="684"/>
      <c r="CW26" s="684"/>
      <c r="CX26" s="684"/>
      <c r="CY26" s="685"/>
      <c r="CZ26" s="688">
        <v>8.1999999999999993</v>
      </c>
      <c r="DA26" s="720"/>
      <c r="DB26" s="720"/>
      <c r="DC26" s="722"/>
      <c r="DD26" s="692">
        <v>303263</v>
      </c>
      <c r="DE26" s="684"/>
      <c r="DF26" s="684"/>
      <c r="DG26" s="684"/>
      <c r="DH26" s="684"/>
      <c r="DI26" s="684"/>
      <c r="DJ26" s="684"/>
      <c r="DK26" s="685"/>
      <c r="DL26" s="692" t="s">
        <v>227</v>
      </c>
      <c r="DM26" s="684"/>
      <c r="DN26" s="684"/>
      <c r="DO26" s="684"/>
      <c r="DP26" s="684"/>
      <c r="DQ26" s="684"/>
      <c r="DR26" s="684"/>
      <c r="DS26" s="684"/>
      <c r="DT26" s="684"/>
      <c r="DU26" s="684"/>
      <c r="DV26" s="685"/>
      <c r="DW26" s="688" t="s">
        <v>128</v>
      </c>
      <c r="DX26" s="720"/>
      <c r="DY26" s="720"/>
      <c r="DZ26" s="720"/>
      <c r="EA26" s="720"/>
      <c r="EB26" s="720"/>
      <c r="EC26" s="721"/>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227</v>
      </c>
      <c r="S27" s="684"/>
      <c r="T27" s="684"/>
      <c r="U27" s="684"/>
      <c r="V27" s="684"/>
      <c r="W27" s="684"/>
      <c r="X27" s="684"/>
      <c r="Y27" s="685"/>
      <c r="Z27" s="686" t="s">
        <v>227</v>
      </c>
      <c r="AA27" s="686"/>
      <c r="AB27" s="686"/>
      <c r="AC27" s="686"/>
      <c r="AD27" s="687" t="s">
        <v>128</v>
      </c>
      <c r="AE27" s="687"/>
      <c r="AF27" s="687"/>
      <c r="AG27" s="687"/>
      <c r="AH27" s="687"/>
      <c r="AI27" s="687"/>
      <c r="AJ27" s="687"/>
      <c r="AK27" s="687"/>
      <c r="AL27" s="688" t="s">
        <v>227</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467158</v>
      </c>
      <c r="BH27" s="684"/>
      <c r="BI27" s="684"/>
      <c r="BJ27" s="684"/>
      <c r="BK27" s="684"/>
      <c r="BL27" s="684"/>
      <c r="BM27" s="684"/>
      <c r="BN27" s="685"/>
      <c r="BO27" s="686">
        <v>100</v>
      </c>
      <c r="BP27" s="686"/>
      <c r="BQ27" s="686"/>
      <c r="BR27" s="686"/>
      <c r="BS27" s="692" t="s">
        <v>227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408955</v>
      </c>
      <c r="CS27" s="708"/>
      <c r="CT27" s="708"/>
      <c r="CU27" s="708"/>
      <c r="CV27" s="708"/>
      <c r="CW27" s="708"/>
      <c r="CX27" s="708"/>
      <c r="CY27" s="709"/>
      <c r="CZ27" s="688">
        <v>10</v>
      </c>
      <c r="DA27" s="720"/>
      <c r="DB27" s="720"/>
      <c r="DC27" s="722"/>
      <c r="DD27" s="692">
        <v>189566</v>
      </c>
      <c r="DE27" s="708"/>
      <c r="DF27" s="708"/>
      <c r="DG27" s="708"/>
      <c r="DH27" s="708"/>
      <c r="DI27" s="708"/>
      <c r="DJ27" s="708"/>
      <c r="DK27" s="709"/>
      <c r="DL27" s="692">
        <v>186072</v>
      </c>
      <c r="DM27" s="708"/>
      <c r="DN27" s="708"/>
      <c r="DO27" s="708"/>
      <c r="DP27" s="708"/>
      <c r="DQ27" s="708"/>
      <c r="DR27" s="708"/>
      <c r="DS27" s="708"/>
      <c r="DT27" s="708"/>
      <c r="DU27" s="708"/>
      <c r="DV27" s="709"/>
      <c r="DW27" s="688">
        <v>7</v>
      </c>
      <c r="DX27" s="720"/>
      <c r="DY27" s="720"/>
      <c r="DZ27" s="720"/>
      <c r="EA27" s="720"/>
      <c r="EB27" s="720"/>
      <c r="EC27" s="721"/>
    </row>
    <row r="28" spans="2:133" ht="11.25" customHeight="1" x14ac:dyDescent="0.15">
      <c r="B28" s="680" t="s">
        <v>300</v>
      </c>
      <c r="C28" s="681"/>
      <c r="D28" s="681"/>
      <c r="E28" s="681"/>
      <c r="F28" s="681"/>
      <c r="G28" s="681"/>
      <c r="H28" s="681"/>
      <c r="I28" s="681"/>
      <c r="J28" s="681"/>
      <c r="K28" s="681"/>
      <c r="L28" s="681"/>
      <c r="M28" s="681"/>
      <c r="N28" s="681"/>
      <c r="O28" s="681"/>
      <c r="P28" s="681"/>
      <c r="Q28" s="682"/>
      <c r="R28" s="683">
        <v>8441</v>
      </c>
      <c r="S28" s="684"/>
      <c r="T28" s="684"/>
      <c r="U28" s="684"/>
      <c r="V28" s="684"/>
      <c r="W28" s="684"/>
      <c r="X28" s="684"/>
      <c r="Y28" s="685"/>
      <c r="Z28" s="686">
        <v>0.2</v>
      </c>
      <c r="AA28" s="686"/>
      <c r="AB28" s="686"/>
      <c r="AC28" s="686"/>
      <c r="AD28" s="687" t="s">
        <v>227</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413835</v>
      </c>
      <c r="CS28" s="684"/>
      <c r="CT28" s="684"/>
      <c r="CU28" s="684"/>
      <c r="CV28" s="684"/>
      <c r="CW28" s="684"/>
      <c r="CX28" s="684"/>
      <c r="CY28" s="685"/>
      <c r="CZ28" s="688">
        <v>10.1</v>
      </c>
      <c r="DA28" s="720"/>
      <c r="DB28" s="720"/>
      <c r="DC28" s="722"/>
      <c r="DD28" s="692">
        <v>402941</v>
      </c>
      <c r="DE28" s="684"/>
      <c r="DF28" s="684"/>
      <c r="DG28" s="684"/>
      <c r="DH28" s="684"/>
      <c r="DI28" s="684"/>
      <c r="DJ28" s="684"/>
      <c r="DK28" s="685"/>
      <c r="DL28" s="692">
        <v>402941</v>
      </c>
      <c r="DM28" s="684"/>
      <c r="DN28" s="684"/>
      <c r="DO28" s="684"/>
      <c r="DP28" s="684"/>
      <c r="DQ28" s="684"/>
      <c r="DR28" s="684"/>
      <c r="DS28" s="684"/>
      <c r="DT28" s="684"/>
      <c r="DU28" s="684"/>
      <c r="DV28" s="685"/>
      <c r="DW28" s="688">
        <v>15.1</v>
      </c>
      <c r="DX28" s="720"/>
      <c r="DY28" s="720"/>
      <c r="DZ28" s="720"/>
      <c r="EA28" s="720"/>
      <c r="EB28" s="720"/>
      <c r="EC28" s="721"/>
    </row>
    <row r="29" spans="2:133" ht="11.25" customHeight="1" x14ac:dyDescent="0.15">
      <c r="B29" s="680" t="s">
        <v>302</v>
      </c>
      <c r="C29" s="681"/>
      <c r="D29" s="681"/>
      <c r="E29" s="681"/>
      <c r="F29" s="681"/>
      <c r="G29" s="681"/>
      <c r="H29" s="681"/>
      <c r="I29" s="681"/>
      <c r="J29" s="681"/>
      <c r="K29" s="681"/>
      <c r="L29" s="681"/>
      <c r="M29" s="681"/>
      <c r="N29" s="681"/>
      <c r="O29" s="681"/>
      <c r="P29" s="681"/>
      <c r="Q29" s="682"/>
      <c r="R29" s="683">
        <v>64787</v>
      </c>
      <c r="S29" s="684"/>
      <c r="T29" s="684"/>
      <c r="U29" s="684"/>
      <c r="V29" s="684"/>
      <c r="W29" s="684"/>
      <c r="X29" s="684"/>
      <c r="Y29" s="685"/>
      <c r="Z29" s="686">
        <v>1.4</v>
      </c>
      <c r="AA29" s="686"/>
      <c r="AB29" s="686"/>
      <c r="AC29" s="686"/>
      <c r="AD29" s="687">
        <v>13793</v>
      </c>
      <c r="AE29" s="687"/>
      <c r="AF29" s="687"/>
      <c r="AG29" s="687"/>
      <c r="AH29" s="687"/>
      <c r="AI29" s="687"/>
      <c r="AJ29" s="687"/>
      <c r="AK29" s="687"/>
      <c r="AL29" s="688">
        <v>0.5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69</v>
      </c>
      <c r="CG29" s="699"/>
      <c r="CH29" s="699"/>
      <c r="CI29" s="699"/>
      <c r="CJ29" s="699"/>
      <c r="CK29" s="699"/>
      <c r="CL29" s="699"/>
      <c r="CM29" s="699"/>
      <c r="CN29" s="699"/>
      <c r="CO29" s="699"/>
      <c r="CP29" s="699"/>
      <c r="CQ29" s="700"/>
      <c r="CR29" s="683">
        <v>413835</v>
      </c>
      <c r="CS29" s="708"/>
      <c r="CT29" s="708"/>
      <c r="CU29" s="708"/>
      <c r="CV29" s="708"/>
      <c r="CW29" s="708"/>
      <c r="CX29" s="708"/>
      <c r="CY29" s="709"/>
      <c r="CZ29" s="688">
        <v>10.1</v>
      </c>
      <c r="DA29" s="720"/>
      <c r="DB29" s="720"/>
      <c r="DC29" s="722"/>
      <c r="DD29" s="692">
        <v>402941</v>
      </c>
      <c r="DE29" s="708"/>
      <c r="DF29" s="708"/>
      <c r="DG29" s="708"/>
      <c r="DH29" s="708"/>
      <c r="DI29" s="708"/>
      <c r="DJ29" s="708"/>
      <c r="DK29" s="709"/>
      <c r="DL29" s="692">
        <v>402941</v>
      </c>
      <c r="DM29" s="708"/>
      <c r="DN29" s="708"/>
      <c r="DO29" s="708"/>
      <c r="DP29" s="708"/>
      <c r="DQ29" s="708"/>
      <c r="DR29" s="708"/>
      <c r="DS29" s="708"/>
      <c r="DT29" s="708"/>
      <c r="DU29" s="708"/>
      <c r="DV29" s="709"/>
      <c r="DW29" s="688">
        <v>15.1</v>
      </c>
      <c r="DX29" s="720"/>
      <c r="DY29" s="720"/>
      <c r="DZ29" s="720"/>
      <c r="EA29" s="720"/>
      <c r="EB29" s="720"/>
      <c r="EC29" s="721"/>
    </row>
    <row r="30" spans="2:133" ht="11.25" customHeight="1" x14ac:dyDescent="0.15">
      <c r="B30" s="680" t="s">
        <v>304</v>
      </c>
      <c r="C30" s="681"/>
      <c r="D30" s="681"/>
      <c r="E30" s="681"/>
      <c r="F30" s="681"/>
      <c r="G30" s="681"/>
      <c r="H30" s="681"/>
      <c r="I30" s="681"/>
      <c r="J30" s="681"/>
      <c r="K30" s="681"/>
      <c r="L30" s="681"/>
      <c r="M30" s="681"/>
      <c r="N30" s="681"/>
      <c r="O30" s="681"/>
      <c r="P30" s="681"/>
      <c r="Q30" s="682"/>
      <c r="R30" s="683">
        <v>3395</v>
      </c>
      <c r="S30" s="684"/>
      <c r="T30" s="684"/>
      <c r="U30" s="684"/>
      <c r="V30" s="684"/>
      <c r="W30" s="684"/>
      <c r="X30" s="684"/>
      <c r="Y30" s="685"/>
      <c r="Z30" s="686">
        <v>0.1</v>
      </c>
      <c r="AA30" s="686"/>
      <c r="AB30" s="686"/>
      <c r="AC30" s="686"/>
      <c r="AD30" s="687" t="s">
        <v>227</v>
      </c>
      <c r="AE30" s="687"/>
      <c r="AF30" s="687"/>
      <c r="AG30" s="687"/>
      <c r="AH30" s="687"/>
      <c r="AI30" s="687"/>
      <c r="AJ30" s="687"/>
      <c r="AK30" s="687"/>
      <c r="AL30" s="688" t="s">
        <v>227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392255</v>
      </c>
      <c r="CS30" s="684"/>
      <c r="CT30" s="684"/>
      <c r="CU30" s="684"/>
      <c r="CV30" s="684"/>
      <c r="CW30" s="684"/>
      <c r="CX30" s="684"/>
      <c r="CY30" s="685"/>
      <c r="CZ30" s="688">
        <v>9.5</v>
      </c>
      <c r="DA30" s="720"/>
      <c r="DB30" s="720"/>
      <c r="DC30" s="722"/>
      <c r="DD30" s="692">
        <v>381361</v>
      </c>
      <c r="DE30" s="684"/>
      <c r="DF30" s="684"/>
      <c r="DG30" s="684"/>
      <c r="DH30" s="684"/>
      <c r="DI30" s="684"/>
      <c r="DJ30" s="684"/>
      <c r="DK30" s="685"/>
      <c r="DL30" s="692">
        <v>381361</v>
      </c>
      <c r="DM30" s="684"/>
      <c r="DN30" s="684"/>
      <c r="DO30" s="684"/>
      <c r="DP30" s="684"/>
      <c r="DQ30" s="684"/>
      <c r="DR30" s="684"/>
      <c r="DS30" s="684"/>
      <c r="DT30" s="684"/>
      <c r="DU30" s="684"/>
      <c r="DV30" s="685"/>
      <c r="DW30" s="688">
        <v>14.3</v>
      </c>
      <c r="DX30" s="720"/>
      <c r="DY30" s="720"/>
      <c r="DZ30" s="720"/>
      <c r="EA30" s="720"/>
      <c r="EB30" s="720"/>
      <c r="EC30" s="721"/>
    </row>
    <row r="31" spans="2:133" ht="11.25" customHeight="1" x14ac:dyDescent="0.15">
      <c r="B31" s="680" t="s">
        <v>308</v>
      </c>
      <c r="C31" s="681"/>
      <c r="D31" s="681"/>
      <c r="E31" s="681"/>
      <c r="F31" s="681"/>
      <c r="G31" s="681"/>
      <c r="H31" s="681"/>
      <c r="I31" s="681"/>
      <c r="J31" s="681"/>
      <c r="K31" s="681"/>
      <c r="L31" s="681"/>
      <c r="M31" s="681"/>
      <c r="N31" s="681"/>
      <c r="O31" s="681"/>
      <c r="P31" s="681"/>
      <c r="Q31" s="682"/>
      <c r="R31" s="683">
        <v>433147</v>
      </c>
      <c r="S31" s="684"/>
      <c r="T31" s="684"/>
      <c r="U31" s="684"/>
      <c r="V31" s="684"/>
      <c r="W31" s="684"/>
      <c r="X31" s="684"/>
      <c r="Y31" s="685"/>
      <c r="Z31" s="686">
        <v>9.6</v>
      </c>
      <c r="AA31" s="686"/>
      <c r="AB31" s="686"/>
      <c r="AC31" s="686"/>
      <c r="AD31" s="687" t="s">
        <v>227</v>
      </c>
      <c r="AE31" s="687"/>
      <c r="AF31" s="687"/>
      <c r="AG31" s="687"/>
      <c r="AH31" s="687"/>
      <c r="AI31" s="687"/>
      <c r="AJ31" s="687"/>
      <c r="AK31" s="687"/>
      <c r="AL31" s="688" t="s">
        <v>227</v>
      </c>
      <c r="AM31" s="689"/>
      <c r="AN31" s="689"/>
      <c r="AO31" s="690"/>
      <c r="AP31" s="740" t="s">
        <v>309</v>
      </c>
      <c r="AQ31" s="741"/>
      <c r="AR31" s="741"/>
      <c r="AS31" s="741"/>
      <c r="AT31" s="746" t="s">
        <v>310</v>
      </c>
      <c r="AU31" s="227"/>
      <c r="AV31" s="227"/>
      <c r="AW31" s="227"/>
      <c r="AX31" s="669" t="s">
        <v>186</v>
      </c>
      <c r="AY31" s="670"/>
      <c r="AZ31" s="670"/>
      <c r="BA31" s="670"/>
      <c r="BB31" s="670"/>
      <c r="BC31" s="670"/>
      <c r="BD31" s="670"/>
      <c r="BE31" s="670"/>
      <c r="BF31" s="671"/>
      <c r="BG31" s="739">
        <v>99.5</v>
      </c>
      <c r="BH31" s="735"/>
      <c r="BI31" s="735"/>
      <c r="BJ31" s="735"/>
      <c r="BK31" s="735"/>
      <c r="BL31" s="735"/>
      <c r="BM31" s="678">
        <v>96.9</v>
      </c>
      <c r="BN31" s="735"/>
      <c r="BO31" s="735"/>
      <c r="BP31" s="735"/>
      <c r="BQ31" s="736"/>
      <c r="BR31" s="739">
        <v>99</v>
      </c>
      <c r="BS31" s="735"/>
      <c r="BT31" s="735"/>
      <c r="BU31" s="735"/>
      <c r="BV31" s="735"/>
      <c r="BW31" s="735"/>
      <c r="BX31" s="678">
        <v>96.6</v>
      </c>
      <c r="BY31" s="735"/>
      <c r="BZ31" s="735"/>
      <c r="CA31" s="735"/>
      <c r="CB31" s="736"/>
      <c r="CD31" s="731"/>
      <c r="CE31" s="732"/>
      <c r="CF31" s="698" t="s">
        <v>311</v>
      </c>
      <c r="CG31" s="699"/>
      <c r="CH31" s="699"/>
      <c r="CI31" s="699"/>
      <c r="CJ31" s="699"/>
      <c r="CK31" s="699"/>
      <c r="CL31" s="699"/>
      <c r="CM31" s="699"/>
      <c r="CN31" s="699"/>
      <c r="CO31" s="699"/>
      <c r="CP31" s="699"/>
      <c r="CQ31" s="700"/>
      <c r="CR31" s="683">
        <v>21580</v>
      </c>
      <c r="CS31" s="708"/>
      <c r="CT31" s="708"/>
      <c r="CU31" s="708"/>
      <c r="CV31" s="708"/>
      <c r="CW31" s="708"/>
      <c r="CX31" s="708"/>
      <c r="CY31" s="709"/>
      <c r="CZ31" s="688">
        <v>0.5</v>
      </c>
      <c r="DA31" s="720"/>
      <c r="DB31" s="720"/>
      <c r="DC31" s="722"/>
      <c r="DD31" s="692">
        <v>21580</v>
      </c>
      <c r="DE31" s="708"/>
      <c r="DF31" s="708"/>
      <c r="DG31" s="708"/>
      <c r="DH31" s="708"/>
      <c r="DI31" s="708"/>
      <c r="DJ31" s="708"/>
      <c r="DK31" s="709"/>
      <c r="DL31" s="692">
        <v>21580</v>
      </c>
      <c r="DM31" s="708"/>
      <c r="DN31" s="708"/>
      <c r="DO31" s="708"/>
      <c r="DP31" s="708"/>
      <c r="DQ31" s="708"/>
      <c r="DR31" s="708"/>
      <c r="DS31" s="708"/>
      <c r="DT31" s="708"/>
      <c r="DU31" s="708"/>
      <c r="DV31" s="709"/>
      <c r="DW31" s="688">
        <v>0.8</v>
      </c>
      <c r="DX31" s="720"/>
      <c r="DY31" s="720"/>
      <c r="DZ31" s="720"/>
      <c r="EA31" s="720"/>
      <c r="EB31" s="720"/>
      <c r="EC31" s="721"/>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128</v>
      </c>
      <c r="AA32" s="686"/>
      <c r="AB32" s="686"/>
      <c r="AC32" s="686"/>
      <c r="AD32" s="687" t="s">
        <v>227</v>
      </c>
      <c r="AE32" s="687"/>
      <c r="AF32" s="687"/>
      <c r="AG32" s="687"/>
      <c r="AH32" s="687"/>
      <c r="AI32" s="687"/>
      <c r="AJ32" s="687"/>
      <c r="AK32" s="687"/>
      <c r="AL32" s="688" t="s">
        <v>128</v>
      </c>
      <c r="AM32" s="689"/>
      <c r="AN32" s="689"/>
      <c r="AO32" s="690"/>
      <c r="AP32" s="742"/>
      <c r="AQ32" s="743"/>
      <c r="AR32" s="743"/>
      <c r="AS32" s="743"/>
      <c r="AT32" s="747"/>
      <c r="AU32" s="226" t="s">
        <v>313</v>
      </c>
      <c r="AV32" s="226"/>
      <c r="AW32" s="226"/>
      <c r="AX32" s="680" t="s">
        <v>314</v>
      </c>
      <c r="AY32" s="681"/>
      <c r="AZ32" s="681"/>
      <c r="BA32" s="681"/>
      <c r="BB32" s="681"/>
      <c r="BC32" s="681"/>
      <c r="BD32" s="681"/>
      <c r="BE32" s="681"/>
      <c r="BF32" s="682"/>
      <c r="BG32" s="749">
        <v>99.5</v>
      </c>
      <c r="BH32" s="708"/>
      <c r="BI32" s="708"/>
      <c r="BJ32" s="708"/>
      <c r="BK32" s="708"/>
      <c r="BL32" s="708"/>
      <c r="BM32" s="689">
        <v>97.5</v>
      </c>
      <c r="BN32" s="737"/>
      <c r="BO32" s="737"/>
      <c r="BP32" s="737"/>
      <c r="BQ32" s="738"/>
      <c r="BR32" s="749">
        <v>98.4</v>
      </c>
      <c r="BS32" s="708"/>
      <c r="BT32" s="708"/>
      <c r="BU32" s="708"/>
      <c r="BV32" s="708"/>
      <c r="BW32" s="708"/>
      <c r="BX32" s="689">
        <v>97.5</v>
      </c>
      <c r="BY32" s="737"/>
      <c r="BZ32" s="737"/>
      <c r="CA32" s="737"/>
      <c r="CB32" s="738"/>
      <c r="CD32" s="733"/>
      <c r="CE32" s="734"/>
      <c r="CF32" s="698" t="s">
        <v>315</v>
      </c>
      <c r="CG32" s="699"/>
      <c r="CH32" s="699"/>
      <c r="CI32" s="699"/>
      <c r="CJ32" s="699"/>
      <c r="CK32" s="699"/>
      <c r="CL32" s="699"/>
      <c r="CM32" s="699"/>
      <c r="CN32" s="699"/>
      <c r="CO32" s="699"/>
      <c r="CP32" s="699"/>
      <c r="CQ32" s="700"/>
      <c r="CR32" s="683" t="s">
        <v>227</v>
      </c>
      <c r="CS32" s="684"/>
      <c r="CT32" s="684"/>
      <c r="CU32" s="684"/>
      <c r="CV32" s="684"/>
      <c r="CW32" s="684"/>
      <c r="CX32" s="684"/>
      <c r="CY32" s="685"/>
      <c r="CZ32" s="688" t="s">
        <v>227</v>
      </c>
      <c r="DA32" s="720"/>
      <c r="DB32" s="720"/>
      <c r="DC32" s="722"/>
      <c r="DD32" s="692" t="s">
        <v>128</v>
      </c>
      <c r="DE32" s="684"/>
      <c r="DF32" s="684"/>
      <c r="DG32" s="684"/>
      <c r="DH32" s="684"/>
      <c r="DI32" s="684"/>
      <c r="DJ32" s="684"/>
      <c r="DK32" s="685"/>
      <c r="DL32" s="692" t="s">
        <v>227</v>
      </c>
      <c r="DM32" s="684"/>
      <c r="DN32" s="684"/>
      <c r="DO32" s="684"/>
      <c r="DP32" s="684"/>
      <c r="DQ32" s="684"/>
      <c r="DR32" s="684"/>
      <c r="DS32" s="684"/>
      <c r="DT32" s="684"/>
      <c r="DU32" s="684"/>
      <c r="DV32" s="685"/>
      <c r="DW32" s="688" t="s">
        <v>137</v>
      </c>
      <c r="DX32" s="720"/>
      <c r="DY32" s="720"/>
      <c r="DZ32" s="720"/>
      <c r="EA32" s="720"/>
      <c r="EB32" s="720"/>
      <c r="EC32" s="721"/>
    </row>
    <row r="33" spans="2:133" ht="11.25" customHeight="1" x14ac:dyDescent="0.15">
      <c r="B33" s="680" t="s">
        <v>316</v>
      </c>
      <c r="C33" s="681"/>
      <c r="D33" s="681"/>
      <c r="E33" s="681"/>
      <c r="F33" s="681"/>
      <c r="G33" s="681"/>
      <c r="H33" s="681"/>
      <c r="I33" s="681"/>
      <c r="J33" s="681"/>
      <c r="K33" s="681"/>
      <c r="L33" s="681"/>
      <c r="M33" s="681"/>
      <c r="N33" s="681"/>
      <c r="O33" s="681"/>
      <c r="P33" s="681"/>
      <c r="Q33" s="682"/>
      <c r="R33" s="683">
        <v>284716</v>
      </c>
      <c r="S33" s="684"/>
      <c r="T33" s="684"/>
      <c r="U33" s="684"/>
      <c r="V33" s="684"/>
      <c r="W33" s="684"/>
      <c r="X33" s="684"/>
      <c r="Y33" s="685"/>
      <c r="Z33" s="686">
        <v>6.3</v>
      </c>
      <c r="AA33" s="686"/>
      <c r="AB33" s="686"/>
      <c r="AC33" s="686"/>
      <c r="AD33" s="687" t="s">
        <v>227</v>
      </c>
      <c r="AE33" s="687"/>
      <c r="AF33" s="687"/>
      <c r="AG33" s="687"/>
      <c r="AH33" s="687"/>
      <c r="AI33" s="687"/>
      <c r="AJ33" s="687"/>
      <c r="AK33" s="687"/>
      <c r="AL33" s="688" t="s">
        <v>227</v>
      </c>
      <c r="AM33" s="689"/>
      <c r="AN33" s="689"/>
      <c r="AO33" s="690"/>
      <c r="AP33" s="744"/>
      <c r="AQ33" s="745"/>
      <c r="AR33" s="745"/>
      <c r="AS33" s="745"/>
      <c r="AT33" s="748"/>
      <c r="AU33" s="228"/>
      <c r="AV33" s="228"/>
      <c r="AW33" s="228"/>
      <c r="AX33" s="724" t="s">
        <v>317</v>
      </c>
      <c r="AY33" s="725"/>
      <c r="AZ33" s="725"/>
      <c r="BA33" s="725"/>
      <c r="BB33" s="725"/>
      <c r="BC33" s="725"/>
      <c r="BD33" s="725"/>
      <c r="BE33" s="725"/>
      <c r="BF33" s="726"/>
      <c r="BG33" s="753">
        <v>99.5</v>
      </c>
      <c r="BH33" s="754"/>
      <c r="BI33" s="754"/>
      <c r="BJ33" s="754"/>
      <c r="BK33" s="754"/>
      <c r="BL33" s="754"/>
      <c r="BM33" s="755">
        <v>95.9</v>
      </c>
      <c r="BN33" s="754"/>
      <c r="BO33" s="754"/>
      <c r="BP33" s="754"/>
      <c r="BQ33" s="756"/>
      <c r="BR33" s="753">
        <v>99.5</v>
      </c>
      <c r="BS33" s="754"/>
      <c r="BT33" s="754"/>
      <c r="BU33" s="754"/>
      <c r="BV33" s="754"/>
      <c r="BW33" s="754"/>
      <c r="BX33" s="755">
        <v>95.3</v>
      </c>
      <c r="BY33" s="754"/>
      <c r="BZ33" s="754"/>
      <c r="CA33" s="754"/>
      <c r="CB33" s="756"/>
      <c r="CD33" s="698" t="s">
        <v>318</v>
      </c>
      <c r="CE33" s="699"/>
      <c r="CF33" s="699"/>
      <c r="CG33" s="699"/>
      <c r="CH33" s="699"/>
      <c r="CI33" s="699"/>
      <c r="CJ33" s="699"/>
      <c r="CK33" s="699"/>
      <c r="CL33" s="699"/>
      <c r="CM33" s="699"/>
      <c r="CN33" s="699"/>
      <c r="CO33" s="699"/>
      <c r="CP33" s="699"/>
      <c r="CQ33" s="700"/>
      <c r="CR33" s="683">
        <v>1789812</v>
      </c>
      <c r="CS33" s="708"/>
      <c r="CT33" s="708"/>
      <c r="CU33" s="708"/>
      <c r="CV33" s="708"/>
      <c r="CW33" s="708"/>
      <c r="CX33" s="708"/>
      <c r="CY33" s="709"/>
      <c r="CZ33" s="688">
        <v>43.6</v>
      </c>
      <c r="DA33" s="720"/>
      <c r="DB33" s="720"/>
      <c r="DC33" s="722"/>
      <c r="DD33" s="692">
        <v>1427629</v>
      </c>
      <c r="DE33" s="708"/>
      <c r="DF33" s="708"/>
      <c r="DG33" s="708"/>
      <c r="DH33" s="708"/>
      <c r="DI33" s="708"/>
      <c r="DJ33" s="708"/>
      <c r="DK33" s="709"/>
      <c r="DL33" s="692">
        <v>1130687</v>
      </c>
      <c r="DM33" s="708"/>
      <c r="DN33" s="708"/>
      <c r="DO33" s="708"/>
      <c r="DP33" s="708"/>
      <c r="DQ33" s="708"/>
      <c r="DR33" s="708"/>
      <c r="DS33" s="708"/>
      <c r="DT33" s="708"/>
      <c r="DU33" s="708"/>
      <c r="DV33" s="709"/>
      <c r="DW33" s="688">
        <v>42.5</v>
      </c>
      <c r="DX33" s="720"/>
      <c r="DY33" s="720"/>
      <c r="DZ33" s="720"/>
      <c r="EA33" s="720"/>
      <c r="EB33" s="720"/>
      <c r="EC33" s="721"/>
    </row>
    <row r="34" spans="2:133" ht="11.25" customHeight="1" x14ac:dyDescent="0.15">
      <c r="B34" s="680" t="s">
        <v>319</v>
      </c>
      <c r="C34" s="681"/>
      <c r="D34" s="681"/>
      <c r="E34" s="681"/>
      <c r="F34" s="681"/>
      <c r="G34" s="681"/>
      <c r="H34" s="681"/>
      <c r="I34" s="681"/>
      <c r="J34" s="681"/>
      <c r="K34" s="681"/>
      <c r="L34" s="681"/>
      <c r="M34" s="681"/>
      <c r="N34" s="681"/>
      <c r="O34" s="681"/>
      <c r="P34" s="681"/>
      <c r="Q34" s="682"/>
      <c r="R34" s="683">
        <v>16437</v>
      </c>
      <c r="S34" s="684"/>
      <c r="T34" s="684"/>
      <c r="U34" s="684"/>
      <c r="V34" s="684"/>
      <c r="W34" s="684"/>
      <c r="X34" s="684"/>
      <c r="Y34" s="685"/>
      <c r="Z34" s="686">
        <v>0.4</v>
      </c>
      <c r="AA34" s="686"/>
      <c r="AB34" s="686"/>
      <c r="AC34" s="686"/>
      <c r="AD34" s="687">
        <v>1228</v>
      </c>
      <c r="AE34" s="687"/>
      <c r="AF34" s="687"/>
      <c r="AG34" s="687"/>
      <c r="AH34" s="687"/>
      <c r="AI34" s="687"/>
      <c r="AJ34" s="687"/>
      <c r="AK34" s="687"/>
      <c r="AL34" s="688">
        <v>0</v>
      </c>
      <c r="AM34" s="689"/>
      <c r="AN34" s="689"/>
      <c r="AO34" s="690"/>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98" t="s">
        <v>320</v>
      </c>
      <c r="CE34" s="699"/>
      <c r="CF34" s="699"/>
      <c r="CG34" s="699"/>
      <c r="CH34" s="699"/>
      <c r="CI34" s="699"/>
      <c r="CJ34" s="699"/>
      <c r="CK34" s="699"/>
      <c r="CL34" s="699"/>
      <c r="CM34" s="699"/>
      <c r="CN34" s="699"/>
      <c r="CO34" s="699"/>
      <c r="CP34" s="699"/>
      <c r="CQ34" s="700"/>
      <c r="CR34" s="683">
        <v>822809</v>
      </c>
      <c r="CS34" s="684"/>
      <c r="CT34" s="684"/>
      <c r="CU34" s="684"/>
      <c r="CV34" s="684"/>
      <c r="CW34" s="684"/>
      <c r="CX34" s="684"/>
      <c r="CY34" s="685"/>
      <c r="CZ34" s="688">
        <v>20</v>
      </c>
      <c r="DA34" s="720"/>
      <c r="DB34" s="720"/>
      <c r="DC34" s="722"/>
      <c r="DD34" s="692">
        <v>593962</v>
      </c>
      <c r="DE34" s="684"/>
      <c r="DF34" s="684"/>
      <c r="DG34" s="684"/>
      <c r="DH34" s="684"/>
      <c r="DI34" s="684"/>
      <c r="DJ34" s="684"/>
      <c r="DK34" s="685"/>
      <c r="DL34" s="692">
        <v>491866</v>
      </c>
      <c r="DM34" s="684"/>
      <c r="DN34" s="684"/>
      <c r="DO34" s="684"/>
      <c r="DP34" s="684"/>
      <c r="DQ34" s="684"/>
      <c r="DR34" s="684"/>
      <c r="DS34" s="684"/>
      <c r="DT34" s="684"/>
      <c r="DU34" s="684"/>
      <c r="DV34" s="685"/>
      <c r="DW34" s="688">
        <v>18.5</v>
      </c>
      <c r="DX34" s="720"/>
      <c r="DY34" s="720"/>
      <c r="DZ34" s="720"/>
      <c r="EA34" s="720"/>
      <c r="EB34" s="720"/>
      <c r="EC34" s="721"/>
    </row>
    <row r="35" spans="2:133" ht="11.25" customHeight="1" x14ac:dyDescent="0.15">
      <c r="B35" s="680" t="s">
        <v>321</v>
      </c>
      <c r="C35" s="681"/>
      <c r="D35" s="681"/>
      <c r="E35" s="681"/>
      <c r="F35" s="681"/>
      <c r="G35" s="681"/>
      <c r="H35" s="681"/>
      <c r="I35" s="681"/>
      <c r="J35" s="681"/>
      <c r="K35" s="681"/>
      <c r="L35" s="681"/>
      <c r="M35" s="681"/>
      <c r="N35" s="681"/>
      <c r="O35" s="681"/>
      <c r="P35" s="681"/>
      <c r="Q35" s="682"/>
      <c r="R35" s="683">
        <v>5511</v>
      </c>
      <c r="S35" s="684"/>
      <c r="T35" s="684"/>
      <c r="U35" s="684"/>
      <c r="V35" s="684"/>
      <c r="W35" s="684"/>
      <c r="X35" s="684"/>
      <c r="Y35" s="685"/>
      <c r="Z35" s="686">
        <v>0.1</v>
      </c>
      <c r="AA35" s="686"/>
      <c r="AB35" s="686"/>
      <c r="AC35" s="686"/>
      <c r="AD35" s="687" t="s">
        <v>227</v>
      </c>
      <c r="AE35" s="687"/>
      <c r="AF35" s="687"/>
      <c r="AG35" s="687"/>
      <c r="AH35" s="687"/>
      <c r="AI35" s="687"/>
      <c r="AJ35" s="687"/>
      <c r="AK35" s="687"/>
      <c r="AL35" s="688" t="s">
        <v>227</v>
      </c>
      <c r="AM35" s="689"/>
      <c r="AN35" s="689"/>
      <c r="AO35" s="690"/>
      <c r="AP35" s="231"/>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14260</v>
      </c>
      <c r="CS35" s="708"/>
      <c r="CT35" s="708"/>
      <c r="CU35" s="708"/>
      <c r="CV35" s="708"/>
      <c r="CW35" s="708"/>
      <c r="CX35" s="708"/>
      <c r="CY35" s="709"/>
      <c r="CZ35" s="688">
        <v>0.3</v>
      </c>
      <c r="DA35" s="720"/>
      <c r="DB35" s="720"/>
      <c r="DC35" s="722"/>
      <c r="DD35" s="692">
        <v>12776</v>
      </c>
      <c r="DE35" s="708"/>
      <c r="DF35" s="708"/>
      <c r="DG35" s="708"/>
      <c r="DH35" s="708"/>
      <c r="DI35" s="708"/>
      <c r="DJ35" s="708"/>
      <c r="DK35" s="709"/>
      <c r="DL35" s="692">
        <v>12111</v>
      </c>
      <c r="DM35" s="708"/>
      <c r="DN35" s="708"/>
      <c r="DO35" s="708"/>
      <c r="DP35" s="708"/>
      <c r="DQ35" s="708"/>
      <c r="DR35" s="708"/>
      <c r="DS35" s="708"/>
      <c r="DT35" s="708"/>
      <c r="DU35" s="708"/>
      <c r="DV35" s="709"/>
      <c r="DW35" s="688">
        <v>0.5</v>
      </c>
      <c r="DX35" s="720"/>
      <c r="DY35" s="720"/>
      <c r="DZ35" s="720"/>
      <c r="EA35" s="720"/>
      <c r="EB35" s="720"/>
      <c r="EC35" s="721"/>
    </row>
    <row r="36" spans="2:133" ht="11.25" customHeight="1" x14ac:dyDescent="0.15">
      <c r="B36" s="680" t="s">
        <v>325</v>
      </c>
      <c r="C36" s="681"/>
      <c r="D36" s="681"/>
      <c r="E36" s="681"/>
      <c r="F36" s="681"/>
      <c r="G36" s="681"/>
      <c r="H36" s="681"/>
      <c r="I36" s="681"/>
      <c r="J36" s="681"/>
      <c r="K36" s="681"/>
      <c r="L36" s="681"/>
      <c r="M36" s="681"/>
      <c r="N36" s="681"/>
      <c r="O36" s="681"/>
      <c r="P36" s="681"/>
      <c r="Q36" s="682"/>
      <c r="R36" s="683">
        <v>2956</v>
      </c>
      <c r="S36" s="684"/>
      <c r="T36" s="684"/>
      <c r="U36" s="684"/>
      <c r="V36" s="684"/>
      <c r="W36" s="684"/>
      <c r="X36" s="684"/>
      <c r="Y36" s="685"/>
      <c r="Z36" s="686">
        <v>0.1</v>
      </c>
      <c r="AA36" s="686"/>
      <c r="AB36" s="686"/>
      <c r="AC36" s="686"/>
      <c r="AD36" s="687" t="s">
        <v>128</v>
      </c>
      <c r="AE36" s="687"/>
      <c r="AF36" s="687"/>
      <c r="AG36" s="687"/>
      <c r="AH36" s="687"/>
      <c r="AI36" s="687"/>
      <c r="AJ36" s="687"/>
      <c r="AK36" s="687"/>
      <c r="AL36" s="688" t="s">
        <v>137</v>
      </c>
      <c r="AM36" s="689"/>
      <c r="AN36" s="689"/>
      <c r="AO36" s="690"/>
      <c r="AP36" s="231"/>
      <c r="AQ36" s="757" t="s">
        <v>326</v>
      </c>
      <c r="AR36" s="758"/>
      <c r="AS36" s="758"/>
      <c r="AT36" s="758"/>
      <c r="AU36" s="758"/>
      <c r="AV36" s="758"/>
      <c r="AW36" s="758"/>
      <c r="AX36" s="758"/>
      <c r="AY36" s="759"/>
      <c r="AZ36" s="672">
        <v>453325</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105</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494750</v>
      </c>
      <c r="CS36" s="684"/>
      <c r="CT36" s="684"/>
      <c r="CU36" s="684"/>
      <c r="CV36" s="684"/>
      <c r="CW36" s="684"/>
      <c r="CX36" s="684"/>
      <c r="CY36" s="685"/>
      <c r="CZ36" s="688">
        <v>12</v>
      </c>
      <c r="DA36" s="720"/>
      <c r="DB36" s="720"/>
      <c r="DC36" s="722"/>
      <c r="DD36" s="692">
        <v>412352</v>
      </c>
      <c r="DE36" s="684"/>
      <c r="DF36" s="684"/>
      <c r="DG36" s="684"/>
      <c r="DH36" s="684"/>
      <c r="DI36" s="684"/>
      <c r="DJ36" s="684"/>
      <c r="DK36" s="685"/>
      <c r="DL36" s="692">
        <v>308802</v>
      </c>
      <c r="DM36" s="684"/>
      <c r="DN36" s="684"/>
      <c r="DO36" s="684"/>
      <c r="DP36" s="684"/>
      <c r="DQ36" s="684"/>
      <c r="DR36" s="684"/>
      <c r="DS36" s="684"/>
      <c r="DT36" s="684"/>
      <c r="DU36" s="684"/>
      <c r="DV36" s="685"/>
      <c r="DW36" s="688">
        <v>11.6</v>
      </c>
      <c r="DX36" s="720"/>
      <c r="DY36" s="720"/>
      <c r="DZ36" s="720"/>
      <c r="EA36" s="720"/>
      <c r="EB36" s="720"/>
      <c r="EC36" s="721"/>
    </row>
    <row r="37" spans="2:133" ht="11.25" customHeight="1" x14ac:dyDescent="0.15">
      <c r="B37" s="680" t="s">
        <v>329</v>
      </c>
      <c r="C37" s="681"/>
      <c r="D37" s="681"/>
      <c r="E37" s="681"/>
      <c r="F37" s="681"/>
      <c r="G37" s="681"/>
      <c r="H37" s="681"/>
      <c r="I37" s="681"/>
      <c r="J37" s="681"/>
      <c r="K37" s="681"/>
      <c r="L37" s="681"/>
      <c r="M37" s="681"/>
      <c r="N37" s="681"/>
      <c r="O37" s="681"/>
      <c r="P37" s="681"/>
      <c r="Q37" s="682"/>
      <c r="R37" s="683">
        <v>383594</v>
      </c>
      <c r="S37" s="684"/>
      <c r="T37" s="684"/>
      <c r="U37" s="684"/>
      <c r="V37" s="684"/>
      <c r="W37" s="684"/>
      <c r="X37" s="684"/>
      <c r="Y37" s="685"/>
      <c r="Z37" s="686">
        <v>8.5</v>
      </c>
      <c r="AA37" s="686"/>
      <c r="AB37" s="686"/>
      <c r="AC37" s="686"/>
      <c r="AD37" s="687" t="s">
        <v>227</v>
      </c>
      <c r="AE37" s="687"/>
      <c r="AF37" s="687"/>
      <c r="AG37" s="687"/>
      <c r="AH37" s="687"/>
      <c r="AI37" s="687"/>
      <c r="AJ37" s="687"/>
      <c r="AK37" s="687"/>
      <c r="AL37" s="688" t="s">
        <v>128</v>
      </c>
      <c r="AM37" s="689"/>
      <c r="AN37" s="689"/>
      <c r="AO37" s="690"/>
      <c r="AQ37" s="761" t="s">
        <v>330</v>
      </c>
      <c r="AR37" s="762"/>
      <c r="AS37" s="762"/>
      <c r="AT37" s="762"/>
      <c r="AU37" s="762"/>
      <c r="AV37" s="762"/>
      <c r="AW37" s="762"/>
      <c r="AX37" s="762"/>
      <c r="AY37" s="763"/>
      <c r="AZ37" s="683">
        <v>130054</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-8885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256528</v>
      </c>
      <c r="CS37" s="708"/>
      <c r="CT37" s="708"/>
      <c r="CU37" s="708"/>
      <c r="CV37" s="708"/>
      <c r="CW37" s="708"/>
      <c r="CX37" s="708"/>
      <c r="CY37" s="709"/>
      <c r="CZ37" s="688">
        <v>6.2</v>
      </c>
      <c r="DA37" s="720"/>
      <c r="DB37" s="720"/>
      <c r="DC37" s="722"/>
      <c r="DD37" s="692">
        <v>256528</v>
      </c>
      <c r="DE37" s="708"/>
      <c r="DF37" s="708"/>
      <c r="DG37" s="708"/>
      <c r="DH37" s="708"/>
      <c r="DI37" s="708"/>
      <c r="DJ37" s="708"/>
      <c r="DK37" s="709"/>
      <c r="DL37" s="692">
        <v>256528</v>
      </c>
      <c r="DM37" s="708"/>
      <c r="DN37" s="708"/>
      <c r="DO37" s="708"/>
      <c r="DP37" s="708"/>
      <c r="DQ37" s="708"/>
      <c r="DR37" s="708"/>
      <c r="DS37" s="708"/>
      <c r="DT37" s="708"/>
      <c r="DU37" s="708"/>
      <c r="DV37" s="709"/>
      <c r="DW37" s="688">
        <v>9.6</v>
      </c>
      <c r="DX37" s="720"/>
      <c r="DY37" s="720"/>
      <c r="DZ37" s="720"/>
      <c r="EA37" s="720"/>
      <c r="EB37" s="720"/>
      <c r="EC37" s="721"/>
    </row>
    <row r="38" spans="2:133" ht="11.25" customHeight="1" x14ac:dyDescent="0.15">
      <c r="B38" s="680" t="s">
        <v>333</v>
      </c>
      <c r="C38" s="681"/>
      <c r="D38" s="681"/>
      <c r="E38" s="681"/>
      <c r="F38" s="681"/>
      <c r="G38" s="681"/>
      <c r="H38" s="681"/>
      <c r="I38" s="681"/>
      <c r="J38" s="681"/>
      <c r="K38" s="681"/>
      <c r="L38" s="681"/>
      <c r="M38" s="681"/>
      <c r="N38" s="681"/>
      <c r="O38" s="681"/>
      <c r="P38" s="681"/>
      <c r="Q38" s="682"/>
      <c r="R38" s="683">
        <v>101284</v>
      </c>
      <c r="S38" s="684"/>
      <c r="T38" s="684"/>
      <c r="U38" s="684"/>
      <c r="V38" s="684"/>
      <c r="W38" s="684"/>
      <c r="X38" s="684"/>
      <c r="Y38" s="685"/>
      <c r="Z38" s="686">
        <v>2.2999999999999998</v>
      </c>
      <c r="AA38" s="686"/>
      <c r="AB38" s="686"/>
      <c r="AC38" s="686"/>
      <c r="AD38" s="687">
        <v>3603</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34761</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895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443281</v>
      </c>
      <c r="CS38" s="684"/>
      <c r="CT38" s="684"/>
      <c r="CU38" s="684"/>
      <c r="CV38" s="684"/>
      <c r="CW38" s="684"/>
      <c r="CX38" s="684"/>
      <c r="CY38" s="685"/>
      <c r="CZ38" s="688">
        <v>10.8</v>
      </c>
      <c r="DA38" s="720"/>
      <c r="DB38" s="720"/>
      <c r="DC38" s="722"/>
      <c r="DD38" s="692">
        <v>402603</v>
      </c>
      <c r="DE38" s="684"/>
      <c r="DF38" s="684"/>
      <c r="DG38" s="684"/>
      <c r="DH38" s="684"/>
      <c r="DI38" s="684"/>
      <c r="DJ38" s="684"/>
      <c r="DK38" s="685"/>
      <c r="DL38" s="692">
        <v>317908</v>
      </c>
      <c r="DM38" s="684"/>
      <c r="DN38" s="684"/>
      <c r="DO38" s="684"/>
      <c r="DP38" s="684"/>
      <c r="DQ38" s="684"/>
      <c r="DR38" s="684"/>
      <c r="DS38" s="684"/>
      <c r="DT38" s="684"/>
      <c r="DU38" s="684"/>
      <c r="DV38" s="685"/>
      <c r="DW38" s="688">
        <v>11.9</v>
      </c>
      <c r="DX38" s="720"/>
      <c r="DY38" s="720"/>
      <c r="DZ38" s="720"/>
      <c r="EA38" s="720"/>
      <c r="EB38" s="720"/>
      <c r="EC38" s="721"/>
    </row>
    <row r="39" spans="2:133" ht="11.25" customHeight="1" x14ac:dyDescent="0.15">
      <c r="B39" s="680" t="s">
        <v>337</v>
      </c>
      <c r="C39" s="681"/>
      <c r="D39" s="681"/>
      <c r="E39" s="681"/>
      <c r="F39" s="681"/>
      <c r="G39" s="681"/>
      <c r="H39" s="681"/>
      <c r="I39" s="681"/>
      <c r="J39" s="681"/>
      <c r="K39" s="681"/>
      <c r="L39" s="681"/>
      <c r="M39" s="681"/>
      <c r="N39" s="681"/>
      <c r="O39" s="681"/>
      <c r="P39" s="681"/>
      <c r="Q39" s="682"/>
      <c r="R39" s="683">
        <v>521721</v>
      </c>
      <c r="S39" s="684"/>
      <c r="T39" s="684"/>
      <c r="U39" s="684"/>
      <c r="V39" s="684"/>
      <c r="W39" s="684"/>
      <c r="X39" s="684"/>
      <c r="Y39" s="685"/>
      <c r="Z39" s="686">
        <v>11.6</v>
      </c>
      <c r="AA39" s="686"/>
      <c r="AB39" s="686"/>
      <c r="AC39" s="686"/>
      <c r="AD39" s="687" t="s">
        <v>227</v>
      </c>
      <c r="AE39" s="687"/>
      <c r="AF39" s="687"/>
      <c r="AG39" s="687"/>
      <c r="AH39" s="687"/>
      <c r="AI39" s="687"/>
      <c r="AJ39" s="687"/>
      <c r="AK39" s="687"/>
      <c r="AL39" s="688" t="s">
        <v>128</v>
      </c>
      <c r="AM39" s="689"/>
      <c r="AN39" s="689"/>
      <c r="AO39" s="690"/>
      <c r="AQ39" s="761" t="s">
        <v>338</v>
      </c>
      <c r="AR39" s="762"/>
      <c r="AS39" s="762"/>
      <c r="AT39" s="762"/>
      <c r="AU39" s="762"/>
      <c r="AV39" s="762"/>
      <c r="AW39" s="762"/>
      <c r="AX39" s="762"/>
      <c r="AY39" s="763"/>
      <c r="AZ39" s="683">
        <v>10044</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1562</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12712</v>
      </c>
      <c r="CS39" s="708"/>
      <c r="CT39" s="708"/>
      <c r="CU39" s="708"/>
      <c r="CV39" s="708"/>
      <c r="CW39" s="708"/>
      <c r="CX39" s="708"/>
      <c r="CY39" s="709"/>
      <c r="CZ39" s="688">
        <v>0.3</v>
      </c>
      <c r="DA39" s="720"/>
      <c r="DB39" s="720"/>
      <c r="DC39" s="722"/>
      <c r="DD39" s="692">
        <v>5936</v>
      </c>
      <c r="DE39" s="708"/>
      <c r="DF39" s="708"/>
      <c r="DG39" s="708"/>
      <c r="DH39" s="708"/>
      <c r="DI39" s="708"/>
      <c r="DJ39" s="708"/>
      <c r="DK39" s="709"/>
      <c r="DL39" s="692" t="s">
        <v>227</v>
      </c>
      <c r="DM39" s="708"/>
      <c r="DN39" s="708"/>
      <c r="DO39" s="708"/>
      <c r="DP39" s="708"/>
      <c r="DQ39" s="708"/>
      <c r="DR39" s="708"/>
      <c r="DS39" s="708"/>
      <c r="DT39" s="708"/>
      <c r="DU39" s="708"/>
      <c r="DV39" s="709"/>
      <c r="DW39" s="688" t="s">
        <v>227</v>
      </c>
      <c r="DX39" s="720"/>
      <c r="DY39" s="720"/>
      <c r="DZ39" s="720"/>
      <c r="EA39" s="720"/>
      <c r="EB39" s="720"/>
      <c r="EC39" s="721"/>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227</v>
      </c>
      <c r="AA40" s="686"/>
      <c r="AB40" s="686"/>
      <c r="AC40" s="686"/>
      <c r="AD40" s="687" t="s">
        <v>227</v>
      </c>
      <c r="AE40" s="687"/>
      <c r="AF40" s="687"/>
      <c r="AG40" s="687"/>
      <c r="AH40" s="687"/>
      <c r="AI40" s="687"/>
      <c r="AJ40" s="687"/>
      <c r="AK40" s="687"/>
      <c r="AL40" s="688" t="s">
        <v>227</v>
      </c>
      <c r="AM40" s="689"/>
      <c r="AN40" s="689"/>
      <c r="AO40" s="690"/>
      <c r="AQ40" s="761" t="s">
        <v>342</v>
      </c>
      <c r="AR40" s="762"/>
      <c r="AS40" s="762"/>
      <c r="AT40" s="762"/>
      <c r="AU40" s="762"/>
      <c r="AV40" s="762"/>
      <c r="AW40" s="762"/>
      <c r="AX40" s="762"/>
      <c r="AY40" s="763"/>
      <c r="AZ40" s="683" t="s">
        <v>227</v>
      </c>
      <c r="BA40" s="684"/>
      <c r="BB40" s="684"/>
      <c r="BC40" s="684"/>
      <c r="BD40" s="708"/>
      <c r="BE40" s="708"/>
      <c r="BF40" s="738"/>
      <c r="BG40" s="764" t="s">
        <v>343</v>
      </c>
      <c r="BH40" s="765"/>
      <c r="BI40" s="765"/>
      <c r="BJ40" s="765"/>
      <c r="BK40" s="765"/>
      <c r="BL40" s="232"/>
      <c r="BM40" s="699" t="s">
        <v>344</v>
      </c>
      <c r="BN40" s="699"/>
      <c r="BO40" s="699"/>
      <c r="BP40" s="699"/>
      <c r="BQ40" s="699"/>
      <c r="BR40" s="699"/>
      <c r="BS40" s="699"/>
      <c r="BT40" s="699"/>
      <c r="BU40" s="700"/>
      <c r="BV40" s="683">
        <v>76</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2000</v>
      </c>
      <c r="CS40" s="684"/>
      <c r="CT40" s="684"/>
      <c r="CU40" s="684"/>
      <c r="CV40" s="684"/>
      <c r="CW40" s="684"/>
      <c r="CX40" s="684"/>
      <c r="CY40" s="685"/>
      <c r="CZ40" s="688">
        <v>0</v>
      </c>
      <c r="DA40" s="720"/>
      <c r="DB40" s="720"/>
      <c r="DC40" s="722"/>
      <c r="DD40" s="692" t="s">
        <v>227</v>
      </c>
      <c r="DE40" s="684"/>
      <c r="DF40" s="684"/>
      <c r="DG40" s="684"/>
      <c r="DH40" s="684"/>
      <c r="DI40" s="684"/>
      <c r="DJ40" s="684"/>
      <c r="DK40" s="685"/>
      <c r="DL40" s="692" t="s">
        <v>128</v>
      </c>
      <c r="DM40" s="684"/>
      <c r="DN40" s="684"/>
      <c r="DO40" s="684"/>
      <c r="DP40" s="684"/>
      <c r="DQ40" s="684"/>
      <c r="DR40" s="684"/>
      <c r="DS40" s="684"/>
      <c r="DT40" s="684"/>
      <c r="DU40" s="684"/>
      <c r="DV40" s="685"/>
      <c r="DW40" s="688" t="s">
        <v>227</v>
      </c>
      <c r="DX40" s="720"/>
      <c r="DY40" s="720"/>
      <c r="DZ40" s="720"/>
      <c r="EA40" s="720"/>
      <c r="EB40" s="720"/>
      <c r="EC40" s="721"/>
    </row>
    <row r="41" spans="2:133" ht="11.25" customHeight="1" x14ac:dyDescent="0.15">
      <c r="B41" s="680" t="s">
        <v>346</v>
      </c>
      <c r="C41" s="681"/>
      <c r="D41" s="681"/>
      <c r="E41" s="681"/>
      <c r="F41" s="681"/>
      <c r="G41" s="681"/>
      <c r="H41" s="681"/>
      <c r="I41" s="681"/>
      <c r="J41" s="681"/>
      <c r="K41" s="681"/>
      <c r="L41" s="681"/>
      <c r="M41" s="681"/>
      <c r="N41" s="681"/>
      <c r="O41" s="681"/>
      <c r="P41" s="681"/>
      <c r="Q41" s="682"/>
      <c r="R41" s="683">
        <v>76421</v>
      </c>
      <c r="S41" s="684"/>
      <c r="T41" s="684"/>
      <c r="U41" s="684"/>
      <c r="V41" s="684"/>
      <c r="W41" s="684"/>
      <c r="X41" s="684"/>
      <c r="Y41" s="685"/>
      <c r="Z41" s="686">
        <v>1.7</v>
      </c>
      <c r="AA41" s="686"/>
      <c r="AB41" s="686"/>
      <c r="AC41" s="686"/>
      <c r="AD41" s="687" t="s">
        <v>227</v>
      </c>
      <c r="AE41" s="687"/>
      <c r="AF41" s="687"/>
      <c r="AG41" s="687"/>
      <c r="AH41" s="687"/>
      <c r="AI41" s="687"/>
      <c r="AJ41" s="687"/>
      <c r="AK41" s="687"/>
      <c r="AL41" s="688" t="s">
        <v>227</v>
      </c>
      <c r="AM41" s="689"/>
      <c r="AN41" s="689"/>
      <c r="AO41" s="690"/>
      <c r="AQ41" s="761" t="s">
        <v>347</v>
      </c>
      <c r="AR41" s="762"/>
      <c r="AS41" s="762"/>
      <c r="AT41" s="762"/>
      <c r="AU41" s="762"/>
      <c r="AV41" s="762"/>
      <c r="AW41" s="762"/>
      <c r="AX41" s="762"/>
      <c r="AY41" s="763"/>
      <c r="AZ41" s="683">
        <v>66853</v>
      </c>
      <c r="BA41" s="684"/>
      <c r="BB41" s="684"/>
      <c r="BC41" s="684"/>
      <c r="BD41" s="708"/>
      <c r="BE41" s="708"/>
      <c r="BF41" s="738"/>
      <c r="BG41" s="764"/>
      <c r="BH41" s="765"/>
      <c r="BI41" s="765"/>
      <c r="BJ41" s="765"/>
      <c r="BK41" s="765"/>
      <c r="BL41" s="232"/>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08"/>
      <c r="CT41" s="708"/>
      <c r="CU41" s="708"/>
      <c r="CV41" s="708"/>
      <c r="CW41" s="708"/>
      <c r="CX41" s="708"/>
      <c r="CY41" s="709"/>
      <c r="CZ41" s="688" t="s">
        <v>227</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4495200</v>
      </c>
      <c r="S42" s="769"/>
      <c r="T42" s="769"/>
      <c r="U42" s="769"/>
      <c r="V42" s="769"/>
      <c r="W42" s="769"/>
      <c r="X42" s="769"/>
      <c r="Y42" s="777"/>
      <c r="Z42" s="778">
        <v>100</v>
      </c>
      <c r="AA42" s="778"/>
      <c r="AB42" s="778"/>
      <c r="AC42" s="778"/>
      <c r="AD42" s="779">
        <v>2585460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211613</v>
      </c>
      <c r="BA42" s="769"/>
      <c r="BB42" s="769"/>
      <c r="BC42" s="769"/>
      <c r="BD42" s="754"/>
      <c r="BE42" s="754"/>
      <c r="BF42" s="756"/>
      <c r="BG42" s="766"/>
      <c r="BH42" s="767"/>
      <c r="BI42" s="767"/>
      <c r="BJ42" s="767"/>
      <c r="BK42" s="767"/>
      <c r="BL42" s="233"/>
      <c r="BM42" s="711" t="s">
        <v>352</v>
      </c>
      <c r="BN42" s="711"/>
      <c r="BO42" s="711"/>
      <c r="BP42" s="711"/>
      <c r="BQ42" s="711"/>
      <c r="BR42" s="711"/>
      <c r="BS42" s="711"/>
      <c r="BT42" s="711"/>
      <c r="BU42" s="712"/>
      <c r="BV42" s="768">
        <v>256</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959352</v>
      </c>
      <c r="CS42" s="684"/>
      <c r="CT42" s="684"/>
      <c r="CU42" s="684"/>
      <c r="CV42" s="684"/>
      <c r="CW42" s="684"/>
      <c r="CX42" s="684"/>
      <c r="CY42" s="685"/>
      <c r="CZ42" s="688">
        <v>23.3</v>
      </c>
      <c r="DA42" s="689"/>
      <c r="DB42" s="689"/>
      <c r="DC42" s="701"/>
      <c r="DD42" s="692">
        <v>166378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4"/>
      <c r="BW43" s="234"/>
      <c r="BX43" s="234"/>
      <c r="BY43" s="234"/>
      <c r="BZ43" s="234"/>
      <c r="CA43" s="234"/>
      <c r="CB43" s="234"/>
      <c r="CD43" s="680" t="s">
        <v>354</v>
      </c>
      <c r="CE43" s="681"/>
      <c r="CF43" s="681"/>
      <c r="CG43" s="681"/>
      <c r="CH43" s="681"/>
      <c r="CI43" s="681"/>
      <c r="CJ43" s="681"/>
      <c r="CK43" s="681"/>
      <c r="CL43" s="681"/>
      <c r="CM43" s="681"/>
      <c r="CN43" s="681"/>
      <c r="CO43" s="681"/>
      <c r="CP43" s="681"/>
      <c r="CQ43" s="682"/>
      <c r="CR43" s="683" t="s">
        <v>227</v>
      </c>
      <c r="CS43" s="708"/>
      <c r="CT43" s="708"/>
      <c r="CU43" s="708"/>
      <c r="CV43" s="708"/>
      <c r="CW43" s="708"/>
      <c r="CX43" s="708"/>
      <c r="CY43" s="709"/>
      <c r="CZ43" s="688" t="s">
        <v>128</v>
      </c>
      <c r="DA43" s="720"/>
      <c r="DB43" s="720"/>
      <c r="DC43" s="722"/>
      <c r="DD43" s="692" t="s">
        <v>128</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646802</v>
      </c>
      <c r="CS44" s="684"/>
      <c r="CT44" s="684"/>
      <c r="CU44" s="684"/>
      <c r="CV44" s="684"/>
      <c r="CW44" s="684"/>
      <c r="CX44" s="684"/>
      <c r="CY44" s="685"/>
      <c r="CZ44" s="688">
        <v>15.7</v>
      </c>
      <c r="DA44" s="689"/>
      <c r="DB44" s="689"/>
      <c r="DC44" s="701"/>
      <c r="DD44" s="692">
        <v>166378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158209</v>
      </c>
      <c r="CS45" s="708"/>
      <c r="CT45" s="708"/>
      <c r="CU45" s="708"/>
      <c r="CV45" s="708"/>
      <c r="CW45" s="708"/>
      <c r="CX45" s="708"/>
      <c r="CY45" s="709"/>
      <c r="CZ45" s="688">
        <v>3.8</v>
      </c>
      <c r="DA45" s="720"/>
      <c r="DB45" s="720"/>
      <c r="DC45" s="722"/>
      <c r="DD45" s="692">
        <v>5947</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6" t="s">
        <v>357</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797"/>
      <c r="CE46" s="798"/>
      <c r="CF46" s="680" t="s">
        <v>358</v>
      </c>
      <c r="CG46" s="681"/>
      <c r="CH46" s="681"/>
      <c r="CI46" s="681"/>
      <c r="CJ46" s="681"/>
      <c r="CK46" s="681"/>
      <c r="CL46" s="681"/>
      <c r="CM46" s="681"/>
      <c r="CN46" s="681"/>
      <c r="CO46" s="681"/>
      <c r="CP46" s="681"/>
      <c r="CQ46" s="682"/>
      <c r="CR46" s="683">
        <v>488593</v>
      </c>
      <c r="CS46" s="684"/>
      <c r="CT46" s="684"/>
      <c r="CU46" s="684"/>
      <c r="CV46" s="684"/>
      <c r="CW46" s="684"/>
      <c r="CX46" s="684"/>
      <c r="CY46" s="685"/>
      <c r="CZ46" s="688">
        <v>11.9</v>
      </c>
      <c r="DA46" s="689"/>
      <c r="DB46" s="689"/>
      <c r="DC46" s="701"/>
      <c r="DD46" s="692">
        <v>160431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6" t="s">
        <v>359</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97"/>
      <c r="CE47" s="798"/>
      <c r="CF47" s="680" t="s">
        <v>360</v>
      </c>
      <c r="CG47" s="681"/>
      <c r="CH47" s="681"/>
      <c r="CI47" s="681"/>
      <c r="CJ47" s="681"/>
      <c r="CK47" s="681"/>
      <c r="CL47" s="681"/>
      <c r="CM47" s="681"/>
      <c r="CN47" s="681"/>
      <c r="CO47" s="681"/>
      <c r="CP47" s="681"/>
      <c r="CQ47" s="682"/>
      <c r="CR47" s="683">
        <v>312550</v>
      </c>
      <c r="CS47" s="708"/>
      <c r="CT47" s="708"/>
      <c r="CU47" s="708"/>
      <c r="CV47" s="708"/>
      <c r="CW47" s="708"/>
      <c r="CX47" s="708"/>
      <c r="CY47" s="709"/>
      <c r="CZ47" s="688">
        <v>7.6</v>
      </c>
      <c r="DA47" s="720"/>
      <c r="DB47" s="720"/>
      <c r="DC47" s="722"/>
      <c r="DD47" s="692" t="s">
        <v>227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7" t="s">
        <v>361</v>
      </c>
      <c r="CD48" s="799"/>
      <c r="CE48" s="800"/>
      <c r="CF48" s="680" t="s">
        <v>362</v>
      </c>
      <c r="CG48" s="681"/>
      <c r="CH48" s="681"/>
      <c r="CI48" s="681"/>
      <c r="CJ48" s="681"/>
      <c r="CK48" s="681"/>
      <c r="CL48" s="681"/>
      <c r="CM48" s="681"/>
      <c r="CN48" s="681"/>
      <c r="CO48" s="681"/>
      <c r="CP48" s="681"/>
      <c r="CQ48" s="682"/>
      <c r="CR48" s="683" t="s">
        <v>227</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4109386</v>
      </c>
      <c r="CS49" s="754"/>
      <c r="CT49" s="754"/>
      <c r="CU49" s="754"/>
      <c r="CV49" s="754"/>
      <c r="CW49" s="754"/>
      <c r="CX49" s="754"/>
      <c r="CY49" s="785"/>
      <c r="CZ49" s="780">
        <v>100</v>
      </c>
      <c r="DA49" s="786"/>
      <c r="DB49" s="786"/>
      <c r="DC49" s="787"/>
      <c r="DD49" s="788">
        <v>2683015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ywh+DgcMQ1z+CKKEt7gu+Eaf0FymkEXDFQzuaXmc5gLSwhHOr/LQmF94Ipm0pDrqd26dBGZeEdBKdQmvqT56g==" saltValue="Y9g8/2iP0+QJlVwSq0BX6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364</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30" t="s">
        <v>365</v>
      </c>
      <c r="DK2" s="831"/>
      <c r="DL2" s="831"/>
      <c r="DM2" s="831"/>
      <c r="DN2" s="831"/>
      <c r="DO2" s="832"/>
      <c r="DP2" s="246"/>
      <c r="DQ2" s="830" t="s">
        <v>366</v>
      </c>
      <c r="DR2" s="831"/>
      <c r="DS2" s="831"/>
      <c r="DT2" s="831"/>
      <c r="DU2" s="831"/>
      <c r="DV2" s="831"/>
      <c r="DW2" s="831"/>
      <c r="DX2" s="831"/>
      <c r="DY2" s="831"/>
      <c r="DZ2" s="832"/>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49"/>
      <c r="BA4" s="249"/>
      <c r="BB4" s="249"/>
      <c r="BC4" s="249"/>
      <c r="BD4" s="249"/>
      <c r="BE4" s="250"/>
      <c r="BF4" s="250"/>
      <c r="BG4" s="250"/>
      <c r="BH4" s="250"/>
      <c r="BI4" s="250"/>
      <c r="BJ4" s="250"/>
      <c r="BK4" s="250"/>
      <c r="BL4" s="250"/>
      <c r="BM4" s="250"/>
      <c r="BN4" s="250"/>
      <c r="BO4" s="250"/>
      <c r="BP4" s="250"/>
      <c r="BQ4" s="249" t="s">
        <v>368</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3"/>
      <c r="BA5" s="253"/>
      <c r="BB5" s="253"/>
      <c r="BC5" s="253"/>
      <c r="BD5" s="253"/>
      <c r="BE5" s="254"/>
      <c r="BF5" s="254"/>
      <c r="BG5" s="254"/>
      <c r="BH5" s="254"/>
      <c r="BI5" s="254"/>
      <c r="BJ5" s="254"/>
      <c r="BK5" s="254"/>
      <c r="BL5" s="254"/>
      <c r="BM5" s="254"/>
      <c r="BN5" s="254"/>
      <c r="BO5" s="254"/>
      <c r="BP5" s="254"/>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1"/>
    </row>
    <row r="6" spans="1:131" s="252"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49"/>
      <c r="BA6" s="249"/>
      <c r="BB6" s="249"/>
      <c r="BC6" s="249"/>
      <c r="BD6" s="249"/>
      <c r="BE6" s="250"/>
      <c r="BF6" s="250"/>
      <c r="BG6" s="250"/>
      <c r="BH6" s="250"/>
      <c r="BI6" s="250"/>
      <c r="BJ6" s="250"/>
      <c r="BK6" s="250"/>
      <c r="BL6" s="250"/>
      <c r="BM6" s="250"/>
      <c r="BN6" s="250"/>
      <c r="BO6" s="250"/>
      <c r="BP6" s="250"/>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1"/>
    </row>
    <row r="7" spans="1:131" s="252" customFormat="1" ht="26.25" customHeight="1" thickTop="1" x14ac:dyDescent="0.15">
      <c r="A7" s="255">
        <v>1</v>
      </c>
      <c r="B7" s="815" t="s">
        <v>386</v>
      </c>
      <c r="C7" s="816"/>
      <c r="D7" s="816"/>
      <c r="E7" s="816"/>
      <c r="F7" s="816"/>
      <c r="G7" s="816"/>
      <c r="H7" s="816"/>
      <c r="I7" s="816"/>
      <c r="J7" s="816"/>
      <c r="K7" s="816"/>
      <c r="L7" s="816"/>
      <c r="M7" s="816"/>
      <c r="N7" s="816"/>
      <c r="O7" s="816"/>
      <c r="P7" s="817"/>
      <c r="Q7" s="818">
        <v>4495</v>
      </c>
      <c r="R7" s="819"/>
      <c r="S7" s="819"/>
      <c r="T7" s="819"/>
      <c r="U7" s="819"/>
      <c r="V7" s="819">
        <v>4109</v>
      </c>
      <c r="W7" s="819"/>
      <c r="X7" s="819"/>
      <c r="Y7" s="819"/>
      <c r="Z7" s="819"/>
      <c r="AA7" s="819">
        <v>386</v>
      </c>
      <c r="AB7" s="819"/>
      <c r="AC7" s="819"/>
      <c r="AD7" s="819"/>
      <c r="AE7" s="820"/>
      <c r="AF7" s="821">
        <v>191</v>
      </c>
      <c r="AG7" s="822"/>
      <c r="AH7" s="822"/>
      <c r="AI7" s="822"/>
      <c r="AJ7" s="823"/>
      <c r="AK7" s="858"/>
      <c r="AL7" s="859"/>
      <c r="AM7" s="859"/>
      <c r="AN7" s="859"/>
      <c r="AO7" s="859"/>
      <c r="AP7" s="859">
        <v>4510</v>
      </c>
      <c r="AQ7" s="859"/>
      <c r="AR7" s="859"/>
      <c r="AS7" s="859"/>
      <c r="AT7" s="859"/>
      <c r="AU7" s="860"/>
      <c r="AV7" s="860"/>
      <c r="AW7" s="860"/>
      <c r="AX7" s="860"/>
      <c r="AY7" s="861"/>
      <c r="AZ7" s="249"/>
      <c r="BA7" s="249"/>
      <c r="BB7" s="249"/>
      <c r="BC7" s="249"/>
      <c r="BD7" s="249"/>
      <c r="BE7" s="250"/>
      <c r="BF7" s="250"/>
      <c r="BG7" s="250"/>
      <c r="BH7" s="250"/>
      <c r="BI7" s="250"/>
      <c r="BJ7" s="250"/>
      <c r="BK7" s="250"/>
      <c r="BL7" s="250"/>
      <c r="BM7" s="250"/>
      <c r="BN7" s="250"/>
      <c r="BO7" s="250"/>
      <c r="BP7" s="250"/>
      <c r="BQ7" s="256">
        <v>1</v>
      </c>
      <c r="BR7" s="257"/>
      <c r="BS7" s="862" t="s">
        <v>572</v>
      </c>
      <c r="BT7" s="863"/>
      <c r="BU7" s="863"/>
      <c r="BV7" s="863"/>
      <c r="BW7" s="863"/>
      <c r="BX7" s="863"/>
      <c r="BY7" s="863"/>
      <c r="BZ7" s="863"/>
      <c r="CA7" s="863"/>
      <c r="CB7" s="863"/>
      <c r="CC7" s="863"/>
      <c r="CD7" s="863"/>
      <c r="CE7" s="863"/>
      <c r="CF7" s="863"/>
      <c r="CG7" s="864"/>
      <c r="CH7" s="855">
        <v>-1</v>
      </c>
      <c r="CI7" s="856"/>
      <c r="CJ7" s="856"/>
      <c r="CK7" s="856"/>
      <c r="CL7" s="857"/>
      <c r="CM7" s="855">
        <v>5</v>
      </c>
      <c r="CN7" s="856"/>
      <c r="CO7" s="856"/>
      <c r="CP7" s="856"/>
      <c r="CQ7" s="857"/>
      <c r="CR7" s="855">
        <v>3</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1"/>
    </row>
    <row r="8" spans="1:131" s="252" customFormat="1" ht="26.25" customHeight="1" x14ac:dyDescent="0.15">
      <c r="A8" s="258">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49"/>
      <c r="BA8" s="249"/>
      <c r="BB8" s="249"/>
      <c r="BC8" s="249"/>
      <c r="BD8" s="249"/>
      <c r="BE8" s="250"/>
      <c r="BF8" s="250"/>
      <c r="BG8" s="250"/>
      <c r="BH8" s="250"/>
      <c r="BI8" s="250"/>
      <c r="BJ8" s="250"/>
      <c r="BK8" s="250"/>
      <c r="BL8" s="250"/>
      <c r="BM8" s="250"/>
      <c r="BN8" s="250"/>
      <c r="BO8" s="250"/>
      <c r="BP8" s="250"/>
      <c r="BQ8" s="259">
        <v>2</v>
      </c>
      <c r="BR8" s="260"/>
      <c r="BS8" s="852" t="s">
        <v>573</v>
      </c>
      <c r="BT8" s="853"/>
      <c r="BU8" s="853"/>
      <c r="BV8" s="853"/>
      <c r="BW8" s="853"/>
      <c r="BX8" s="853"/>
      <c r="BY8" s="853"/>
      <c r="BZ8" s="853"/>
      <c r="CA8" s="853"/>
      <c r="CB8" s="853"/>
      <c r="CC8" s="853"/>
      <c r="CD8" s="853"/>
      <c r="CE8" s="853"/>
      <c r="CF8" s="853"/>
      <c r="CG8" s="854"/>
      <c r="CH8" s="865">
        <v>-1</v>
      </c>
      <c r="CI8" s="866"/>
      <c r="CJ8" s="866"/>
      <c r="CK8" s="866"/>
      <c r="CL8" s="867"/>
      <c r="CM8" s="865">
        <v>29</v>
      </c>
      <c r="CN8" s="866"/>
      <c r="CO8" s="866"/>
      <c r="CP8" s="866"/>
      <c r="CQ8" s="867"/>
      <c r="CR8" s="865">
        <v>10</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1"/>
    </row>
    <row r="9" spans="1:131" s="252" customFormat="1" ht="26.25" customHeight="1" x14ac:dyDescent="0.15">
      <c r="A9" s="258">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49"/>
      <c r="BA9" s="249"/>
      <c r="BB9" s="249"/>
      <c r="BC9" s="249"/>
      <c r="BD9" s="249"/>
      <c r="BE9" s="250"/>
      <c r="BF9" s="250"/>
      <c r="BG9" s="250"/>
      <c r="BH9" s="250"/>
      <c r="BI9" s="250"/>
      <c r="BJ9" s="250"/>
      <c r="BK9" s="250"/>
      <c r="BL9" s="250"/>
      <c r="BM9" s="250"/>
      <c r="BN9" s="250"/>
      <c r="BO9" s="250"/>
      <c r="BP9" s="250"/>
      <c r="BQ9" s="259">
        <v>3</v>
      </c>
      <c r="BR9" s="260"/>
      <c r="BS9" s="852" t="s">
        <v>574</v>
      </c>
      <c r="BT9" s="853"/>
      <c r="BU9" s="853"/>
      <c r="BV9" s="853"/>
      <c r="BW9" s="853"/>
      <c r="BX9" s="853"/>
      <c r="BY9" s="853"/>
      <c r="BZ9" s="853"/>
      <c r="CA9" s="853"/>
      <c r="CB9" s="853"/>
      <c r="CC9" s="853"/>
      <c r="CD9" s="853"/>
      <c r="CE9" s="853"/>
      <c r="CF9" s="853"/>
      <c r="CG9" s="854"/>
      <c r="CH9" s="865">
        <v>0</v>
      </c>
      <c r="CI9" s="866"/>
      <c r="CJ9" s="866"/>
      <c r="CK9" s="866"/>
      <c r="CL9" s="867"/>
      <c r="CM9" s="865">
        <v>12</v>
      </c>
      <c r="CN9" s="866"/>
      <c r="CO9" s="866"/>
      <c r="CP9" s="866"/>
      <c r="CQ9" s="867"/>
      <c r="CR9" s="865">
        <v>10</v>
      </c>
      <c r="CS9" s="866"/>
      <c r="CT9" s="866"/>
      <c r="CU9" s="866"/>
      <c r="CV9" s="867"/>
      <c r="CW9" s="865">
        <v>5</v>
      </c>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1"/>
    </row>
    <row r="10" spans="1:131" s="252" customFormat="1" ht="26.25" customHeight="1" x14ac:dyDescent="0.15">
      <c r="A10" s="258">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49"/>
      <c r="BA10" s="249"/>
      <c r="BB10" s="249"/>
      <c r="BC10" s="249"/>
      <c r="BD10" s="249"/>
      <c r="BE10" s="250"/>
      <c r="BF10" s="250"/>
      <c r="BG10" s="250"/>
      <c r="BH10" s="250"/>
      <c r="BI10" s="250"/>
      <c r="BJ10" s="250"/>
      <c r="BK10" s="250"/>
      <c r="BL10" s="250"/>
      <c r="BM10" s="250"/>
      <c r="BN10" s="250"/>
      <c r="BO10" s="250"/>
      <c r="BP10" s="250"/>
      <c r="BQ10" s="259">
        <v>4</v>
      </c>
      <c r="BR10" s="260"/>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1"/>
    </row>
    <row r="11" spans="1:131" s="252" customFormat="1" ht="26.25" customHeight="1" x14ac:dyDescent="0.15">
      <c r="A11" s="258">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49"/>
      <c r="BA11" s="249"/>
      <c r="BB11" s="249"/>
      <c r="BC11" s="249"/>
      <c r="BD11" s="249"/>
      <c r="BE11" s="250"/>
      <c r="BF11" s="250"/>
      <c r="BG11" s="250"/>
      <c r="BH11" s="250"/>
      <c r="BI11" s="250"/>
      <c r="BJ11" s="250"/>
      <c r="BK11" s="250"/>
      <c r="BL11" s="250"/>
      <c r="BM11" s="250"/>
      <c r="BN11" s="250"/>
      <c r="BO11" s="250"/>
      <c r="BP11" s="250"/>
      <c r="BQ11" s="259">
        <v>5</v>
      </c>
      <c r="BR11" s="260"/>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1"/>
    </row>
    <row r="12" spans="1:131" s="252" customFormat="1" ht="26.25" customHeight="1" x14ac:dyDescent="0.15">
      <c r="A12" s="258">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49"/>
      <c r="BA12" s="249"/>
      <c r="BB12" s="249"/>
      <c r="BC12" s="249"/>
      <c r="BD12" s="249"/>
      <c r="BE12" s="250"/>
      <c r="BF12" s="250"/>
      <c r="BG12" s="250"/>
      <c r="BH12" s="250"/>
      <c r="BI12" s="250"/>
      <c r="BJ12" s="250"/>
      <c r="BK12" s="250"/>
      <c r="BL12" s="250"/>
      <c r="BM12" s="250"/>
      <c r="BN12" s="250"/>
      <c r="BO12" s="250"/>
      <c r="BP12" s="250"/>
      <c r="BQ12" s="259">
        <v>6</v>
      </c>
      <c r="BR12" s="260"/>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1"/>
    </row>
    <row r="13" spans="1:131" s="252" customFormat="1" ht="26.25" customHeight="1" x14ac:dyDescent="0.15">
      <c r="A13" s="258">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49"/>
      <c r="BA13" s="249"/>
      <c r="BB13" s="249"/>
      <c r="BC13" s="249"/>
      <c r="BD13" s="249"/>
      <c r="BE13" s="250"/>
      <c r="BF13" s="250"/>
      <c r="BG13" s="250"/>
      <c r="BH13" s="250"/>
      <c r="BI13" s="250"/>
      <c r="BJ13" s="250"/>
      <c r="BK13" s="250"/>
      <c r="BL13" s="250"/>
      <c r="BM13" s="250"/>
      <c r="BN13" s="250"/>
      <c r="BO13" s="250"/>
      <c r="BP13" s="250"/>
      <c r="BQ13" s="259">
        <v>7</v>
      </c>
      <c r="BR13" s="260"/>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1"/>
    </row>
    <row r="14" spans="1:131" s="252" customFormat="1" ht="26.25" customHeight="1" x14ac:dyDescent="0.15">
      <c r="A14" s="258">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49"/>
      <c r="BA14" s="249"/>
      <c r="BB14" s="249"/>
      <c r="BC14" s="249"/>
      <c r="BD14" s="249"/>
      <c r="BE14" s="250"/>
      <c r="BF14" s="250"/>
      <c r="BG14" s="250"/>
      <c r="BH14" s="250"/>
      <c r="BI14" s="250"/>
      <c r="BJ14" s="250"/>
      <c r="BK14" s="250"/>
      <c r="BL14" s="250"/>
      <c r="BM14" s="250"/>
      <c r="BN14" s="250"/>
      <c r="BO14" s="250"/>
      <c r="BP14" s="250"/>
      <c r="BQ14" s="259">
        <v>8</v>
      </c>
      <c r="BR14" s="260"/>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1"/>
    </row>
    <row r="15" spans="1:131" s="252" customFormat="1" ht="26.25" customHeight="1" x14ac:dyDescent="0.15">
      <c r="A15" s="258">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49"/>
      <c r="BA15" s="249"/>
      <c r="BB15" s="249"/>
      <c r="BC15" s="249"/>
      <c r="BD15" s="249"/>
      <c r="BE15" s="250"/>
      <c r="BF15" s="250"/>
      <c r="BG15" s="250"/>
      <c r="BH15" s="250"/>
      <c r="BI15" s="250"/>
      <c r="BJ15" s="250"/>
      <c r="BK15" s="250"/>
      <c r="BL15" s="250"/>
      <c r="BM15" s="250"/>
      <c r="BN15" s="250"/>
      <c r="BO15" s="250"/>
      <c r="BP15" s="250"/>
      <c r="BQ15" s="259">
        <v>9</v>
      </c>
      <c r="BR15" s="260"/>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1"/>
    </row>
    <row r="16" spans="1:131" s="252" customFormat="1" ht="26.25" customHeight="1" x14ac:dyDescent="0.15">
      <c r="A16" s="258">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49"/>
      <c r="BA16" s="249"/>
      <c r="BB16" s="249"/>
      <c r="BC16" s="249"/>
      <c r="BD16" s="249"/>
      <c r="BE16" s="250"/>
      <c r="BF16" s="250"/>
      <c r="BG16" s="250"/>
      <c r="BH16" s="250"/>
      <c r="BI16" s="250"/>
      <c r="BJ16" s="250"/>
      <c r="BK16" s="250"/>
      <c r="BL16" s="250"/>
      <c r="BM16" s="250"/>
      <c r="BN16" s="250"/>
      <c r="BO16" s="250"/>
      <c r="BP16" s="250"/>
      <c r="BQ16" s="259">
        <v>10</v>
      </c>
      <c r="BR16" s="260"/>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1"/>
    </row>
    <row r="17" spans="1:131" s="252" customFormat="1" ht="26.25" customHeight="1" x14ac:dyDescent="0.15">
      <c r="A17" s="258">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49"/>
      <c r="BA17" s="249"/>
      <c r="BB17" s="249"/>
      <c r="BC17" s="249"/>
      <c r="BD17" s="249"/>
      <c r="BE17" s="250"/>
      <c r="BF17" s="250"/>
      <c r="BG17" s="250"/>
      <c r="BH17" s="250"/>
      <c r="BI17" s="250"/>
      <c r="BJ17" s="250"/>
      <c r="BK17" s="250"/>
      <c r="BL17" s="250"/>
      <c r="BM17" s="250"/>
      <c r="BN17" s="250"/>
      <c r="BO17" s="250"/>
      <c r="BP17" s="250"/>
      <c r="BQ17" s="259">
        <v>11</v>
      </c>
      <c r="BR17" s="260"/>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1"/>
    </row>
    <row r="18" spans="1:131" s="252" customFormat="1" ht="26.25" customHeight="1" x14ac:dyDescent="0.15">
      <c r="A18" s="258">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49"/>
      <c r="BA18" s="249"/>
      <c r="BB18" s="249"/>
      <c r="BC18" s="249"/>
      <c r="BD18" s="249"/>
      <c r="BE18" s="250"/>
      <c r="BF18" s="250"/>
      <c r="BG18" s="250"/>
      <c r="BH18" s="250"/>
      <c r="BI18" s="250"/>
      <c r="BJ18" s="250"/>
      <c r="BK18" s="250"/>
      <c r="BL18" s="250"/>
      <c r="BM18" s="250"/>
      <c r="BN18" s="250"/>
      <c r="BO18" s="250"/>
      <c r="BP18" s="250"/>
      <c r="BQ18" s="259">
        <v>12</v>
      </c>
      <c r="BR18" s="260"/>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1"/>
    </row>
    <row r="19" spans="1:131" s="252" customFormat="1" ht="26.25" customHeight="1" x14ac:dyDescent="0.15">
      <c r="A19" s="258">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49"/>
      <c r="BA19" s="249"/>
      <c r="BB19" s="249"/>
      <c r="BC19" s="249"/>
      <c r="BD19" s="249"/>
      <c r="BE19" s="250"/>
      <c r="BF19" s="250"/>
      <c r="BG19" s="250"/>
      <c r="BH19" s="250"/>
      <c r="BI19" s="250"/>
      <c r="BJ19" s="250"/>
      <c r="BK19" s="250"/>
      <c r="BL19" s="250"/>
      <c r="BM19" s="250"/>
      <c r="BN19" s="250"/>
      <c r="BO19" s="250"/>
      <c r="BP19" s="250"/>
      <c r="BQ19" s="259">
        <v>13</v>
      </c>
      <c r="BR19" s="260"/>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1"/>
    </row>
    <row r="20" spans="1:131" s="252" customFormat="1" ht="26.25" customHeight="1" x14ac:dyDescent="0.15">
      <c r="A20" s="258">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49"/>
      <c r="BA20" s="249"/>
      <c r="BB20" s="249"/>
      <c r="BC20" s="249"/>
      <c r="BD20" s="249"/>
      <c r="BE20" s="250"/>
      <c r="BF20" s="250"/>
      <c r="BG20" s="250"/>
      <c r="BH20" s="250"/>
      <c r="BI20" s="250"/>
      <c r="BJ20" s="250"/>
      <c r="BK20" s="250"/>
      <c r="BL20" s="250"/>
      <c r="BM20" s="250"/>
      <c r="BN20" s="250"/>
      <c r="BO20" s="250"/>
      <c r="BP20" s="250"/>
      <c r="BQ20" s="259">
        <v>14</v>
      </c>
      <c r="BR20" s="260"/>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1"/>
    </row>
    <row r="21" spans="1:131" s="252" customFormat="1" ht="26.25" customHeight="1" thickBot="1" x14ac:dyDescent="0.2">
      <c r="A21" s="258">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49"/>
      <c r="BA21" s="249"/>
      <c r="BB21" s="249"/>
      <c r="BC21" s="249"/>
      <c r="BD21" s="249"/>
      <c r="BE21" s="250"/>
      <c r="BF21" s="250"/>
      <c r="BG21" s="250"/>
      <c r="BH21" s="250"/>
      <c r="BI21" s="250"/>
      <c r="BJ21" s="250"/>
      <c r="BK21" s="250"/>
      <c r="BL21" s="250"/>
      <c r="BM21" s="250"/>
      <c r="BN21" s="250"/>
      <c r="BO21" s="250"/>
      <c r="BP21" s="250"/>
      <c r="BQ21" s="259">
        <v>15</v>
      </c>
      <c r="BR21" s="260"/>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1"/>
    </row>
    <row r="22" spans="1:131" s="252" customFormat="1" ht="26.25" customHeight="1" x14ac:dyDescent="0.15">
      <c r="A22" s="258">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0"/>
      <c r="BF22" s="250"/>
      <c r="BG22" s="250"/>
      <c r="BH22" s="250"/>
      <c r="BI22" s="250"/>
      <c r="BJ22" s="250"/>
      <c r="BK22" s="250"/>
      <c r="BL22" s="250"/>
      <c r="BM22" s="250"/>
      <c r="BN22" s="250"/>
      <c r="BO22" s="250"/>
      <c r="BP22" s="250"/>
      <c r="BQ22" s="259">
        <v>16</v>
      </c>
      <c r="BR22" s="260"/>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1"/>
    </row>
    <row r="23" spans="1:131" s="252" customFormat="1" ht="26.25" customHeight="1" thickBot="1" x14ac:dyDescent="0.2">
      <c r="A23" s="261" t="s">
        <v>388</v>
      </c>
      <c r="B23" s="874" t="s">
        <v>389</v>
      </c>
      <c r="C23" s="875"/>
      <c r="D23" s="875"/>
      <c r="E23" s="875"/>
      <c r="F23" s="875"/>
      <c r="G23" s="875"/>
      <c r="H23" s="875"/>
      <c r="I23" s="875"/>
      <c r="J23" s="875"/>
      <c r="K23" s="875"/>
      <c r="L23" s="875"/>
      <c r="M23" s="875"/>
      <c r="N23" s="875"/>
      <c r="O23" s="875"/>
      <c r="P23" s="876"/>
      <c r="Q23" s="877">
        <v>4495</v>
      </c>
      <c r="R23" s="878"/>
      <c r="S23" s="878"/>
      <c r="T23" s="878"/>
      <c r="U23" s="878"/>
      <c r="V23" s="878">
        <v>4109</v>
      </c>
      <c r="W23" s="878"/>
      <c r="X23" s="878"/>
      <c r="Y23" s="878"/>
      <c r="Z23" s="878"/>
      <c r="AA23" s="878">
        <v>386</v>
      </c>
      <c r="AB23" s="878"/>
      <c r="AC23" s="878"/>
      <c r="AD23" s="878"/>
      <c r="AE23" s="879"/>
      <c r="AF23" s="880">
        <v>191</v>
      </c>
      <c r="AG23" s="878"/>
      <c r="AH23" s="878"/>
      <c r="AI23" s="878"/>
      <c r="AJ23" s="881"/>
      <c r="AK23" s="882"/>
      <c r="AL23" s="883"/>
      <c r="AM23" s="883"/>
      <c r="AN23" s="883"/>
      <c r="AO23" s="883"/>
      <c r="AP23" s="878">
        <v>4510</v>
      </c>
      <c r="AQ23" s="878"/>
      <c r="AR23" s="878"/>
      <c r="AS23" s="878"/>
      <c r="AT23" s="878"/>
      <c r="AU23" s="884"/>
      <c r="AV23" s="884"/>
      <c r="AW23" s="884"/>
      <c r="AX23" s="884"/>
      <c r="AY23" s="885"/>
      <c r="AZ23" s="893" t="s">
        <v>128</v>
      </c>
      <c r="BA23" s="894"/>
      <c r="BB23" s="894"/>
      <c r="BC23" s="894"/>
      <c r="BD23" s="895"/>
      <c r="BE23" s="250"/>
      <c r="BF23" s="250"/>
      <c r="BG23" s="250"/>
      <c r="BH23" s="250"/>
      <c r="BI23" s="250"/>
      <c r="BJ23" s="250"/>
      <c r="BK23" s="250"/>
      <c r="BL23" s="250"/>
      <c r="BM23" s="250"/>
      <c r="BN23" s="250"/>
      <c r="BO23" s="250"/>
      <c r="BP23" s="250"/>
      <c r="BQ23" s="259">
        <v>17</v>
      </c>
      <c r="BR23" s="260"/>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1"/>
    </row>
    <row r="24" spans="1:131" s="252"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9"/>
      <c r="BA24" s="249"/>
      <c r="BB24" s="249"/>
      <c r="BC24" s="249"/>
      <c r="BD24" s="249"/>
      <c r="BE24" s="250"/>
      <c r="BF24" s="250"/>
      <c r="BG24" s="250"/>
      <c r="BH24" s="250"/>
      <c r="BI24" s="250"/>
      <c r="BJ24" s="250"/>
      <c r="BK24" s="250"/>
      <c r="BL24" s="250"/>
      <c r="BM24" s="250"/>
      <c r="BN24" s="250"/>
      <c r="BO24" s="250"/>
      <c r="BP24" s="250"/>
      <c r="BQ24" s="259">
        <v>18</v>
      </c>
      <c r="BR24" s="260"/>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1"/>
    </row>
    <row r="25" spans="1:131" s="244"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49"/>
      <c r="BK25" s="249"/>
      <c r="BL25" s="249"/>
      <c r="BM25" s="249"/>
      <c r="BN25" s="249"/>
      <c r="BO25" s="262"/>
      <c r="BP25" s="262"/>
      <c r="BQ25" s="259">
        <v>19</v>
      </c>
      <c r="BR25" s="260"/>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3"/>
    </row>
    <row r="26" spans="1:131" s="244" customFormat="1" ht="26.25" customHeight="1" x14ac:dyDescent="0.15">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49"/>
      <c r="BK26" s="249"/>
      <c r="BL26" s="249"/>
      <c r="BM26" s="249"/>
      <c r="BN26" s="249"/>
      <c r="BO26" s="262"/>
      <c r="BP26" s="262"/>
      <c r="BQ26" s="259">
        <v>20</v>
      </c>
      <c r="BR26" s="260"/>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3"/>
    </row>
    <row r="27" spans="1:131" s="244"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9"/>
      <c r="BK27" s="249"/>
      <c r="BL27" s="249"/>
      <c r="BM27" s="249"/>
      <c r="BN27" s="249"/>
      <c r="BO27" s="262"/>
      <c r="BP27" s="262"/>
      <c r="BQ27" s="259">
        <v>21</v>
      </c>
      <c r="BR27" s="260"/>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3"/>
    </row>
    <row r="28" spans="1:131" s="244" customFormat="1" ht="26.25" customHeight="1" thickTop="1" x14ac:dyDescent="0.15">
      <c r="A28" s="263">
        <v>1</v>
      </c>
      <c r="B28" s="815" t="s">
        <v>400</v>
      </c>
      <c r="C28" s="816"/>
      <c r="D28" s="816"/>
      <c r="E28" s="816"/>
      <c r="F28" s="816"/>
      <c r="G28" s="816"/>
      <c r="H28" s="816"/>
      <c r="I28" s="816"/>
      <c r="J28" s="816"/>
      <c r="K28" s="816"/>
      <c r="L28" s="816"/>
      <c r="M28" s="816"/>
      <c r="N28" s="816"/>
      <c r="O28" s="816"/>
      <c r="P28" s="817"/>
      <c r="Q28" s="906">
        <v>596</v>
      </c>
      <c r="R28" s="907"/>
      <c r="S28" s="907"/>
      <c r="T28" s="907"/>
      <c r="U28" s="907"/>
      <c r="V28" s="907">
        <v>596</v>
      </c>
      <c r="W28" s="907"/>
      <c r="X28" s="907"/>
      <c r="Y28" s="907"/>
      <c r="Z28" s="907"/>
      <c r="AA28" s="907">
        <v>0</v>
      </c>
      <c r="AB28" s="907"/>
      <c r="AC28" s="907"/>
      <c r="AD28" s="907"/>
      <c r="AE28" s="908"/>
      <c r="AF28" s="909">
        <v>0</v>
      </c>
      <c r="AG28" s="907"/>
      <c r="AH28" s="907"/>
      <c r="AI28" s="907"/>
      <c r="AJ28" s="910"/>
      <c r="AK28" s="911">
        <v>55</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49"/>
      <c r="BK28" s="249"/>
      <c r="BL28" s="249"/>
      <c r="BM28" s="249"/>
      <c r="BN28" s="249"/>
      <c r="BO28" s="262"/>
      <c r="BP28" s="262"/>
      <c r="BQ28" s="259">
        <v>22</v>
      </c>
      <c r="BR28" s="260"/>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3"/>
    </row>
    <row r="29" spans="1:131" s="244" customFormat="1" ht="26.25" customHeight="1" x14ac:dyDescent="0.15">
      <c r="A29" s="263">
        <v>2</v>
      </c>
      <c r="B29" s="839" t="s">
        <v>401</v>
      </c>
      <c r="C29" s="840"/>
      <c r="D29" s="840"/>
      <c r="E29" s="840"/>
      <c r="F29" s="840"/>
      <c r="G29" s="840"/>
      <c r="H29" s="840"/>
      <c r="I29" s="840"/>
      <c r="J29" s="840"/>
      <c r="K29" s="840"/>
      <c r="L29" s="840"/>
      <c r="M29" s="840"/>
      <c r="N29" s="840"/>
      <c r="O29" s="840"/>
      <c r="P29" s="841"/>
      <c r="Q29" s="842">
        <v>61</v>
      </c>
      <c r="R29" s="843"/>
      <c r="S29" s="843"/>
      <c r="T29" s="843"/>
      <c r="U29" s="843"/>
      <c r="V29" s="843">
        <v>61</v>
      </c>
      <c r="W29" s="843"/>
      <c r="X29" s="843"/>
      <c r="Y29" s="843"/>
      <c r="Z29" s="843"/>
      <c r="AA29" s="843">
        <v>0</v>
      </c>
      <c r="AB29" s="843"/>
      <c r="AC29" s="843"/>
      <c r="AD29" s="843"/>
      <c r="AE29" s="844"/>
      <c r="AF29" s="845">
        <v>0</v>
      </c>
      <c r="AG29" s="846"/>
      <c r="AH29" s="846"/>
      <c r="AI29" s="846"/>
      <c r="AJ29" s="847"/>
      <c r="AK29" s="914">
        <v>24</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49"/>
      <c r="BK29" s="249"/>
      <c r="BL29" s="249"/>
      <c r="BM29" s="249"/>
      <c r="BN29" s="249"/>
      <c r="BO29" s="262"/>
      <c r="BP29" s="262"/>
      <c r="BQ29" s="259">
        <v>23</v>
      </c>
      <c r="BR29" s="260"/>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3"/>
    </row>
    <row r="30" spans="1:131" s="244" customFormat="1" ht="26.25" customHeight="1" x14ac:dyDescent="0.15">
      <c r="A30" s="263">
        <v>3</v>
      </c>
      <c r="B30" s="839" t="s">
        <v>402</v>
      </c>
      <c r="C30" s="840"/>
      <c r="D30" s="840"/>
      <c r="E30" s="840"/>
      <c r="F30" s="840"/>
      <c r="G30" s="840"/>
      <c r="H30" s="840"/>
      <c r="I30" s="840"/>
      <c r="J30" s="840"/>
      <c r="K30" s="840"/>
      <c r="L30" s="840"/>
      <c r="M30" s="840"/>
      <c r="N30" s="840"/>
      <c r="O30" s="840"/>
      <c r="P30" s="841"/>
      <c r="Q30" s="842">
        <v>128</v>
      </c>
      <c r="R30" s="843"/>
      <c r="S30" s="843"/>
      <c r="T30" s="843"/>
      <c r="U30" s="843"/>
      <c r="V30" s="843">
        <v>114</v>
      </c>
      <c r="W30" s="843"/>
      <c r="X30" s="843"/>
      <c r="Y30" s="843"/>
      <c r="Z30" s="843"/>
      <c r="AA30" s="843">
        <v>14</v>
      </c>
      <c r="AB30" s="843"/>
      <c r="AC30" s="843"/>
      <c r="AD30" s="843"/>
      <c r="AE30" s="844"/>
      <c r="AF30" s="845">
        <v>176</v>
      </c>
      <c r="AG30" s="846"/>
      <c r="AH30" s="846"/>
      <c r="AI30" s="846"/>
      <c r="AJ30" s="847"/>
      <c r="AK30" s="914">
        <v>5</v>
      </c>
      <c r="AL30" s="915"/>
      <c r="AM30" s="915"/>
      <c r="AN30" s="915"/>
      <c r="AO30" s="915"/>
      <c r="AP30" s="915">
        <v>513</v>
      </c>
      <c r="AQ30" s="915"/>
      <c r="AR30" s="915"/>
      <c r="AS30" s="915"/>
      <c r="AT30" s="915"/>
      <c r="AU30" s="915">
        <v>67</v>
      </c>
      <c r="AV30" s="915"/>
      <c r="AW30" s="915"/>
      <c r="AX30" s="915"/>
      <c r="AY30" s="915"/>
      <c r="AZ30" s="916"/>
      <c r="BA30" s="916"/>
      <c r="BB30" s="916"/>
      <c r="BC30" s="916"/>
      <c r="BD30" s="916"/>
      <c r="BE30" s="912" t="s">
        <v>403</v>
      </c>
      <c r="BF30" s="912"/>
      <c r="BG30" s="912"/>
      <c r="BH30" s="912"/>
      <c r="BI30" s="913"/>
      <c r="BJ30" s="249"/>
      <c r="BK30" s="249"/>
      <c r="BL30" s="249"/>
      <c r="BM30" s="249"/>
      <c r="BN30" s="249"/>
      <c r="BO30" s="262"/>
      <c r="BP30" s="262"/>
      <c r="BQ30" s="259">
        <v>24</v>
      </c>
      <c r="BR30" s="260"/>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3"/>
    </row>
    <row r="31" spans="1:131" s="244" customFormat="1" ht="26.25" customHeight="1" x14ac:dyDescent="0.15">
      <c r="A31" s="263">
        <v>4</v>
      </c>
      <c r="B31" s="839" t="s">
        <v>404</v>
      </c>
      <c r="C31" s="840"/>
      <c r="D31" s="840"/>
      <c r="E31" s="840"/>
      <c r="F31" s="840"/>
      <c r="G31" s="840"/>
      <c r="H31" s="840"/>
      <c r="I31" s="840"/>
      <c r="J31" s="840"/>
      <c r="K31" s="840"/>
      <c r="L31" s="840"/>
      <c r="M31" s="840"/>
      <c r="N31" s="840"/>
      <c r="O31" s="840"/>
      <c r="P31" s="841"/>
      <c r="Q31" s="842">
        <v>30</v>
      </c>
      <c r="R31" s="843"/>
      <c r="S31" s="843"/>
      <c r="T31" s="843"/>
      <c r="U31" s="843"/>
      <c r="V31" s="843">
        <v>30</v>
      </c>
      <c r="W31" s="843"/>
      <c r="X31" s="843"/>
      <c r="Y31" s="843"/>
      <c r="Z31" s="843"/>
      <c r="AA31" s="843">
        <v>0</v>
      </c>
      <c r="AB31" s="843"/>
      <c r="AC31" s="843"/>
      <c r="AD31" s="843"/>
      <c r="AE31" s="844"/>
      <c r="AF31" s="845">
        <v>0</v>
      </c>
      <c r="AG31" s="846"/>
      <c r="AH31" s="846"/>
      <c r="AI31" s="846"/>
      <c r="AJ31" s="847"/>
      <c r="AK31" s="914">
        <v>25</v>
      </c>
      <c r="AL31" s="915"/>
      <c r="AM31" s="915"/>
      <c r="AN31" s="915"/>
      <c r="AO31" s="915"/>
      <c r="AP31" s="915"/>
      <c r="AQ31" s="915"/>
      <c r="AR31" s="915"/>
      <c r="AS31" s="915"/>
      <c r="AT31" s="915"/>
      <c r="AU31" s="915">
        <v>194</v>
      </c>
      <c r="AV31" s="915"/>
      <c r="AW31" s="915"/>
      <c r="AX31" s="915"/>
      <c r="AY31" s="915"/>
      <c r="AZ31" s="916"/>
      <c r="BA31" s="916"/>
      <c r="BB31" s="916"/>
      <c r="BC31" s="916"/>
      <c r="BD31" s="916"/>
      <c r="BE31" s="912" t="s">
        <v>405</v>
      </c>
      <c r="BF31" s="912"/>
      <c r="BG31" s="912"/>
      <c r="BH31" s="912"/>
      <c r="BI31" s="913"/>
      <c r="BJ31" s="249"/>
      <c r="BK31" s="249"/>
      <c r="BL31" s="249"/>
      <c r="BM31" s="249"/>
      <c r="BN31" s="249"/>
      <c r="BO31" s="262"/>
      <c r="BP31" s="262"/>
      <c r="BQ31" s="259">
        <v>25</v>
      </c>
      <c r="BR31" s="260"/>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3"/>
    </row>
    <row r="32" spans="1:131" s="244" customFormat="1" ht="26.25" customHeight="1" x14ac:dyDescent="0.15">
      <c r="A32" s="263">
        <v>5</v>
      </c>
      <c r="B32" s="839" t="s">
        <v>406</v>
      </c>
      <c r="C32" s="840"/>
      <c r="D32" s="840"/>
      <c r="E32" s="840"/>
      <c r="F32" s="840"/>
      <c r="G32" s="840"/>
      <c r="H32" s="840"/>
      <c r="I32" s="840"/>
      <c r="J32" s="840"/>
      <c r="K32" s="840"/>
      <c r="L32" s="840"/>
      <c r="M32" s="840"/>
      <c r="N32" s="840"/>
      <c r="O32" s="840"/>
      <c r="P32" s="841"/>
      <c r="Q32" s="842">
        <v>135</v>
      </c>
      <c r="R32" s="843"/>
      <c r="S32" s="843"/>
      <c r="T32" s="843"/>
      <c r="U32" s="843"/>
      <c r="V32" s="843">
        <v>131</v>
      </c>
      <c r="W32" s="843"/>
      <c r="X32" s="843"/>
      <c r="Y32" s="843"/>
      <c r="Z32" s="843"/>
      <c r="AA32" s="843">
        <v>4</v>
      </c>
      <c r="AB32" s="843"/>
      <c r="AC32" s="843"/>
      <c r="AD32" s="843"/>
      <c r="AE32" s="844"/>
      <c r="AF32" s="845">
        <v>4</v>
      </c>
      <c r="AG32" s="846"/>
      <c r="AH32" s="846"/>
      <c r="AI32" s="846"/>
      <c r="AJ32" s="847"/>
      <c r="AK32" s="914">
        <v>105</v>
      </c>
      <c r="AL32" s="915"/>
      <c r="AM32" s="915"/>
      <c r="AN32" s="915"/>
      <c r="AO32" s="915"/>
      <c r="AP32" s="915"/>
      <c r="AQ32" s="915"/>
      <c r="AR32" s="915"/>
      <c r="AS32" s="915"/>
      <c r="AT32" s="915"/>
      <c r="AU32" s="915">
        <v>797</v>
      </c>
      <c r="AV32" s="915"/>
      <c r="AW32" s="915"/>
      <c r="AX32" s="915"/>
      <c r="AY32" s="915"/>
      <c r="AZ32" s="916"/>
      <c r="BA32" s="916"/>
      <c r="BB32" s="916"/>
      <c r="BC32" s="916"/>
      <c r="BD32" s="916"/>
      <c r="BE32" s="912" t="s">
        <v>405</v>
      </c>
      <c r="BF32" s="912"/>
      <c r="BG32" s="912"/>
      <c r="BH32" s="912"/>
      <c r="BI32" s="913"/>
      <c r="BJ32" s="249"/>
      <c r="BK32" s="249"/>
      <c r="BL32" s="249"/>
      <c r="BM32" s="249"/>
      <c r="BN32" s="249"/>
      <c r="BO32" s="262"/>
      <c r="BP32" s="262"/>
      <c r="BQ32" s="259">
        <v>26</v>
      </c>
      <c r="BR32" s="260"/>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3"/>
    </row>
    <row r="33" spans="1:131" s="244" customFormat="1" ht="26.25" customHeight="1" x14ac:dyDescent="0.15">
      <c r="A33" s="263">
        <v>6</v>
      </c>
      <c r="B33" s="839" t="s">
        <v>407</v>
      </c>
      <c r="C33" s="840"/>
      <c r="D33" s="840"/>
      <c r="E33" s="840"/>
      <c r="F33" s="840"/>
      <c r="G33" s="840"/>
      <c r="H33" s="840"/>
      <c r="I33" s="840"/>
      <c r="J33" s="840"/>
      <c r="K33" s="840"/>
      <c r="L33" s="840"/>
      <c r="M33" s="840"/>
      <c r="N33" s="840"/>
      <c r="O33" s="840"/>
      <c r="P33" s="841"/>
      <c r="Q33" s="842">
        <v>40</v>
      </c>
      <c r="R33" s="843"/>
      <c r="S33" s="843"/>
      <c r="T33" s="843"/>
      <c r="U33" s="843"/>
      <c r="V33" s="843">
        <v>16</v>
      </c>
      <c r="W33" s="843"/>
      <c r="X33" s="843"/>
      <c r="Y33" s="843"/>
      <c r="Z33" s="843"/>
      <c r="AA33" s="843">
        <v>24</v>
      </c>
      <c r="AB33" s="843"/>
      <c r="AC33" s="843"/>
      <c r="AD33" s="843"/>
      <c r="AE33" s="844"/>
      <c r="AF33" s="845">
        <v>0</v>
      </c>
      <c r="AG33" s="846"/>
      <c r="AH33" s="846"/>
      <c r="AI33" s="846"/>
      <c r="AJ33" s="847"/>
      <c r="AK33" s="914">
        <v>35</v>
      </c>
      <c r="AL33" s="915"/>
      <c r="AM33" s="915"/>
      <c r="AN33" s="915"/>
      <c r="AO33" s="915"/>
      <c r="AP33" s="915"/>
      <c r="AQ33" s="915"/>
      <c r="AR33" s="915"/>
      <c r="AS33" s="915"/>
      <c r="AT33" s="915"/>
      <c r="AU33" s="915"/>
      <c r="AV33" s="915"/>
      <c r="AW33" s="915"/>
      <c r="AX33" s="915"/>
      <c r="AY33" s="915"/>
      <c r="AZ33" s="916"/>
      <c r="BA33" s="916"/>
      <c r="BB33" s="916"/>
      <c r="BC33" s="916"/>
      <c r="BD33" s="916"/>
      <c r="BE33" s="912" t="s">
        <v>408</v>
      </c>
      <c r="BF33" s="912"/>
      <c r="BG33" s="912"/>
      <c r="BH33" s="912"/>
      <c r="BI33" s="913"/>
      <c r="BJ33" s="249"/>
      <c r="BK33" s="249"/>
      <c r="BL33" s="249"/>
      <c r="BM33" s="249"/>
      <c r="BN33" s="249"/>
      <c r="BO33" s="262"/>
      <c r="BP33" s="262"/>
      <c r="BQ33" s="259">
        <v>27</v>
      </c>
      <c r="BR33" s="260"/>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3"/>
    </row>
    <row r="34" spans="1:131" s="244" customFormat="1" ht="26.25" customHeight="1" x14ac:dyDescent="0.15">
      <c r="A34" s="263">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49"/>
      <c r="BK34" s="249"/>
      <c r="BL34" s="249"/>
      <c r="BM34" s="249"/>
      <c r="BN34" s="249"/>
      <c r="BO34" s="262"/>
      <c r="BP34" s="262"/>
      <c r="BQ34" s="259">
        <v>28</v>
      </c>
      <c r="BR34" s="260"/>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3"/>
    </row>
    <row r="35" spans="1:131" s="244" customFormat="1" ht="26.25" customHeight="1" x14ac:dyDescent="0.15">
      <c r="A35" s="263">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49"/>
      <c r="BK35" s="249"/>
      <c r="BL35" s="249"/>
      <c r="BM35" s="249"/>
      <c r="BN35" s="249"/>
      <c r="BO35" s="262"/>
      <c r="BP35" s="262"/>
      <c r="BQ35" s="259">
        <v>29</v>
      </c>
      <c r="BR35" s="260"/>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3"/>
    </row>
    <row r="36" spans="1:131" s="244" customFormat="1" ht="26.25" customHeight="1" x14ac:dyDescent="0.15">
      <c r="A36" s="263">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49"/>
      <c r="BK36" s="249"/>
      <c r="BL36" s="249"/>
      <c r="BM36" s="249"/>
      <c r="BN36" s="249"/>
      <c r="BO36" s="262"/>
      <c r="BP36" s="262"/>
      <c r="BQ36" s="259">
        <v>30</v>
      </c>
      <c r="BR36" s="260"/>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3"/>
    </row>
    <row r="37" spans="1:131" s="244" customFormat="1" ht="26.25" customHeight="1" x14ac:dyDescent="0.15">
      <c r="A37" s="263">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49"/>
      <c r="BK37" s="249"/>
      <c r="BL37" s="249"/>
      <c r="BM37" s="249"/>
      <c r="BN37" s="249"/>
      <c r="BO37" s="262"/>
      <c r="BP37" s="262"/>
      <c r="BQ37" s="259">
        <v>31</v>
      </c>
      <c r="BR37" s="260"/>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3"/>
    </row>
    <row r="38" spans="1:131" s="244" customFormat="1" ht="26.25" customHeight="1" x14ac:dyDescent="0.15">
      <c r="A38" s="263">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49"/>
      <c r="BK38" s="249"/>
      <c r="BL38" s="249"/>
      <c r="BM38" s="249"/>
      <c r="BN38" s="249"/>
      <c r="BO38" s="262"/>
      <c r="BP38" s="262"/>
      <c r="BQ38" s="259">
        <v>32</v>
      </c>
      <c r="BR38" s="260"/>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3"/>
    </row>
    <row r="39" spans="1:131" s="244" customFormat="1" ht="26.25" customHeight="1" x14ac:dyDescent="0.15">
      <c r="A39" s="263">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49"/>
      <c r="BK39" s="249"/>
      <c r="BL39" s="249"/>
      <c r="BM39" s="249"/>
      <c r="BN39" s="249"/>
      <c r="BO39" s="262"/>
      <c r="BP39" s="262"/>
      <c r="BQ39" s="259">
        <v>33</v>
      </c>
      <c r="BR39" s="260"/>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3"/>
    </row>
    <row r="40" spans="1:131" s="244" customFormat="1" ht="26.25" customHeight="1" x14ac:dyDescent="0.15">
      <c r="A40" s="258">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49"/>
      <c r="BK40" s="249"/>
      <c r="BL40" s="249"/>
      <c r="BM40" s="249"/>
      <c r="BN40" s="249"/>
      <c r="BO40" s="262"/>
      <c r="BP40" s="262"/>
      <c r="BQ40" s="259">
        <v>34</v>
      </c>
      <c r="BR40" s="260"/>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3"/>
    </row>
    <row r="41" spans="1:131" s="244" customFormat="1" ht="26.25" customHeight="1" x14ac:dyDescent="0.15">
      <c r="A41" s="258">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49"/>
      <c r="BK41" s="249"/>
      <c r="BL41" s="249"/>
      <c r="BM41" s="249"/>
      <c r="BN41" s="249"/>
      <c r="BO41" s="262"/>
      <c r="BP41" s="262"/>
      <c r="BQ41" s="259">
        <v>35</v>
      </c>
      <c r="BR41" s="260"/>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3"/>
    </row>
    <row r="42" spans="1:131" s="244" customFormat="1" ht="26.25" customHeight="1" x14ac:dyDescent="0.15">
      <c r="A42" s="258">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49"/>
      <c r="BK42" s="249"/>
      <c r="BL42" s="249"/>
      <c r="BM42" s="249"/>
      <c r="BN42" s="249"/>
      <c r="BO42" s="262"/>
      <c r="BP42" s="262"/>
      <c r="BQ42" s="259">
        <v>36</v>
      </c>
      <c r="BR42" s="260"/>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3"/>
    </row>
    <row r="43" spans="1:131" s="244" customFormat="1" ht="26.25" customHeight="1" x14ac:dyDescent="0.15">
      <c r="A43" s="258">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49"/>
      <c r="BK43" s="249"/>
      <c r="BL43" s="249"/>
      <c r="BM43" s="249"/>
      <c r="BN43" s="249"/>
      <c r="BO43" s="262"/>
      <c r="BP43" s="262"/>
      <c r="BQ43" s="259">
        <v>37</v>
      </c>
      <c r="BR43" s="260"/>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3"/>
    </row>
    <row r="44" spans="1:131" s="244" customFormat="1" ht="26.25" customHeight="1" x14ac:dyDescent="0.15">
      <c r="A44" s="258">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49"/>
      <c r="BK44" s="249"/>
      <c r="BL44" s="249"/>
      <c r="BM44" s="249"/>
      <c r="BN44" s="249"/>
      <c r="BO44" s="262"/>
      <c r="BP44" s="262"/>
      <c r="BQ44" s="259">
        <v>38</v>
      </c>
      <c r="BR44" s="260"/>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3"/>
    </row>
    <row r="45" spans="1:131" s="244" customFormat="1" ht="26.25" customHeight="1" x14ac:dyDescent="0.15">
      <c r="A45" s="258">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49"/>
      <c r="BK45" s="249"/>
      <c r="BL45" s="249"/>
      <c r="BM45" s="249"/>
      <c r="BN45" s="249"/>
      <c r="BO45" s="262"/>
      <c r="BP45" s="262"/>
      <c r="BQ45" s="259">
        <v>39</v>
      </c>
      <c r="BR45" s="260"/>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3"/>
    </row>
    <row r="46" spans="1:131" s="244" customFormat="1" ht="26.25" customHeight="1" x14ac:dyDescent="0.15">
      <c r="A46" s="258">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49"/>
      <c r="BK46" s="249"/>
      <c r="BL46" s="249"/>
      <c r="BM46" s="249"/>
      <c r="BN46" s="249"/>
      <c r="BO46" s="262"/>
      <c r="BP46" s="262"/>
      <c r="BQ46" s="259">
        <v>40</v>
      </c>
      <c r="BR46" s="260"/>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3"/>
    </row>
    <row r="47" spans="1:131" s="244" customFormat="1" ht="26.25" customHeight="1" x14ac:dyDescent="0.15">
      <c r="A47" s="258">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49"/>
      <c r="BK47" s="249"/>
      <c r="BL47" s="249"/>
      <c r="BM47" s="249"/>
      <c r="BN47" s="249"/>
      <c r="BO47" s="262"/>
      <c r="BP47" s="262"/>
      <c r="BQ47" s="259">
        <v>41</v>
      </c>
      <c r="BR47" s="260"/>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3"/>
    </row>
    <row r="48" spans="1:131" s="244" customFormat="1" ht="26.25" customHeight="1" x14ac:dyDescent="0.15">
      <c r="A48" s="258">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49"/>
      <c r="BK48" s="249"/>
      <c r="BL48" s="249"/>
      <c r="BM48" s="249"/>
      <c r="BN48" s="249"/>
      <c r="BO48" s="262"/>
      <c r="BP48" s="262"/>
      <c r="BQ48" s="259">
        <v>42</v>
      </c>
      <c r="BR48" s="260"/>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3"/>
    </row>
    <row r="49" spans="1:131" s="244" customFormat="1" ht="26.25" customHeight="1" x14ac:dyDescent="0.15">
      <c r="A49" s="258">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49"/>
      <c r="BK49" s="249"/>
      <c r="BL49" s="249"/>
      <c r="BM49" s="249"/>
      <c r="BN49" s="249"/>
      <c r="BO49" s="262"/>
      <c r="BP49" s="262"/>
      <c r="BQ49" s="259">
        <v>43</v>
      </c>
      <c r="BR49" s="260"/>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3"/>
    </row>
    <row r="50" spans="1:131" s="244" customFormat="1" ht="26.25" customHeight="1" x14ac:dyDescent="0.15">
      <c r="A50" s="258">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49"/>
      <c r="BK50" s="249"/>
      <c r="BL50" s="249"/>
      <c r="BM50" s="249"/>
      <c r="BN50" s="249"/>
      <c r="BO50" s="262"/>
      <c r="BP50" s="262"/>
      <c r="BQ50" s="259">
        <v>44</v>
      </c>
      <c r="BR50" s="260"/>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3"/>
    </row>
    <row r="51" spans="1:131" s="244" customFormat="1" ht="26.25" customHeight="1" x14ac:dyDescent="0.15">
      <c r="A51" s="258">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49"/>
      <c r="BK51" s="249"/>
      <c r="BL51" s="249"/>
      <c r="BM51" s="249"/>
      <c r="BN51" s="249"/>
      <c r="BO51" s="262"/>
      <c r="BP51" s="262"/>
      <c r="BQ51" s="259">
        <v>45</v>
      </c>
      <c r="BR51" s="260"/>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3"/>
    </row>
    <row r="52" spans="1:131" s="244" customFormat="1" ht="26.25" customHeight="1" x14ac:dyDescent="0.15">
      <c r="A52" s="258">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49"/>
      <c r="BK52" s="249"/>
      <c r="BL52" s="249"/>
      <c r="BM52" s="249"/>
      <c r="BN52" s="249"/>
      <c r="BO52" s="262"/>
      <c r="BP52" s="262"/>
      <c r="BQ52" s="259">
        <v>46</v>
      </c>
      <c r="BR52" s="260"/>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3"/>
    </row>
    <row r="53" spans="1:131" s="244" customFormat="1" ht="26.25" customHeight="1" x14ac:dyDescent="0.15">
      <c r="A53" s="258">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49"/>
      <c r="BK53" s="249"/>
      <c r="BL53" s="249"/>
      <c r="BM53" s="249"/>
      <c r="BN53" s="249"/>
      <c r="BO53" s="262"/>
      <c r="BP53" s="262"/>
      <c r="BQ53" s="259">
        <v>47</v>
      </c>
      <c r="BR53" s="260"/>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3"/>
    </row>
    <row r="54" spans="1:131" s="244" customFormat="1" ht="26.25" customHeight="1" x14ac:dyDescent="0.15">
      <c r="A54" s="258">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49"/>
      <c r="BK54" s="249"/>
      <c r="BL54" s="249"/>
      <c r="BM54" s="249"/>
      <c r="BN54" s="249"/>
      <c r="BO54" s="262"/>
      <c r="BP54" s="262"/>
      <c r="BQ54" s="259">
        <v>48</v>
      </c>
      <c r="BR54" s="260"/>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3"/>
    </row>
    <row r="55" spans="1:131" s="244" customFormat="1" ht="26.25" customHeight="1" x14ac:dyDescent="0.15">
      <c r="A55" s="258">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49"/>
      <c r="BK55" s="249"/>
      <c r="BL55" s="249"/>
      <c r="BM55" s="249"/>
      <c r="BN55" s="249"/>
      <c r="BO55" s="262"/>
      <c r="BP55" s="262"/>
      <c r="BQ55" s="259">
        <v>49</v>
      </c>
      <c r="BR55" s="260"/>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3"/>
    </row>
    <row r="56" spans="1:131" s="244" customFormat="1" ht="26.25" customHeight="1" x14ac:dyDescent="0.15">
      <c r="A56" s="258">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49"/>
      <c r="BK56" s="249"/>
      <c r="BL56" s="249"/>
      <c r="BM56" s="249"/>
      <c r="BN56" s="249"/>
      <c r="BO56" s="262"/>
      <c r="BP56" s="262"/>
      <c r="BQ56" s="259">
        <v>50</v>
      </c>
      <c r="BR56" s="260"/>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3"/>
    </row>
    <row r="57" spans="1:131" s="244" customFormat="1" ht="26.25" customHeight="1" x14ac:dyDescent="0.15">
      <c r="A57" s="258">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49"/>
      <c r="BK57" s="249"/>
      <c r="BL57" s="249"/>
      <c r="BM57" s="249"/>
      <c r="BN57" s="249"/>
      <c r="BO57" s="262"/>
      <c r="BP57" s="262"/>
      <c r="BQ57" s="259">
        <v>51</v>
      </c>
      <c r="BR57" s="260"/>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3"/>
    </row>
    <row r="58" spans="1:131" s="244" customFormat="1" ht="26.25" customHeight="1" x14ac:dyDescent="0.15">
      <c r="A58" s="258">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49"/>
      <c r="BK58" s="249"/>
      <c r="BL58" s="249"/>
      <c r="BM58" s="249"/>
      <c r="BN58" s="249"/>
      <c r="BO58" s="262"/>
      <c r="BP58" s="262"/>
      <c r="BQ58" s="259">
        <v>52</v>
      </c>
      <c r="BR58" s="260"/>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3"/>
    </row>
    <row r="59" spans="1:131" s="244" customFormat="1" ht="26.25" customHeight="1" x14ac:dyDescent="0.15">
      <c r="A59" s="258">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49"/>
      <c r="BK59" s="249"/>
      <c r="BL59" s="249"/>
      <c r="BM59" s="249"/>
      <c r="BN59" s="249"/>
      <c r="BO59" s="262"/>
      <c r="BP59" s="262"/>
      <c r="BQ59" s="259">
        <v>53</v>
      </c>
      <c r="BR59" s="260"/>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3"/>
    </row>
    <row r="60" spans="1:131" s="244" customFormat="1" ht="26.25" customHeight="1" x14ac:dyDescent="0.15">
      <c r="A60" s="258">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49"/>
      <c r="BK60" s="249"/>
      <c r="BL60" s="249"/>
      <c r="BM60" s="249"/>
      <c r="BN60" s="249"/>
      <c r="BO60" s="262"/>
      <c r="BP60" s="262"/>
      <c r="BQ60" s="259">
        <v>54</v>
      </c>
      <c r="BR60" s="260"/>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3"/>
    </row>
    <row r="61" spans="1:131" s="244" customFormat="1" ht="26.25" customHeight="1" thickBot="1" x14ac:dyDescent="0.2">
      <c r="A61" s="258">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49"/>
      <c r="BK61" s="249"/>
      <c r="BL61" s="249"/>
      <c r="BM61" s="249"/>
      <c r="BN61" s="249"/>
      <c r="BO61" s="262"/>
      <c r="BP61" s="262"/>
      <c r="BQ61" s="259">
        <v>55</v>
      </c>
      <c r="BR61" s="260"/>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3"/>
    </row>
    <row r="62" spans="1:131" s="244" customFormat="1" ht="26.25" customHeight="1" x14ac:dyDescent="0.15">
      <c r="A62" s="258">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2"/>
      <c r="BP62" s="262"/>
      <c r="BQ62" s="259">
        <v>56</v>
      </c>
      <c r="BR62" s="260"/>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3"/>
    </row>
    <row r="63" spans="1:131" s="244" customFormat="1" ht="26.25" customHeight="1" thickBot="1" x14ac:dyDescent="0.2">
      <c r="A63" s="261" t="s">
        <v>388</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181</v>
      </c>
      <c r="AG63" s="926"/>
      <c r="AH63" s="926"/>
      <c r="AI63" s="926"/>
      <c r="AJ63" s="927"/>
      <c r="AK63" s="928"/>
      <c r="AL63" s="923"/>
      <c r="AM63" s="923"/>
      <c r="AN63" s="923"/>
      <c r="AO63" s="923"/>
      <c r="AP63" s="926">
        <f>SUM(AP28:AT33)</f>
        <v>513</v>
      </c>
      <c r="AQ63" s="926"/>
      <c r="AR63" s="926"/>
      <c r="AS63" s="926"/>
      <c r="AT63" s="926"/>
      <c r="AU63" s="926">
        <f>SUM(AU28:AY33)</f>
        <v>1058</v>
      </c>
      <c r="AV63" s="926"/>
      <c r="AW63" s="926"/>
      <c r="AX63" s="926"/>
      <c r="AY63" s="926"/>
      <c r="AZ63" s="930"/>
      <c r="BA63" s="930"/>
      <c r="BB63" s="930"/>
      <c r="BC63" s="930"/>
      <c r="BD63" s="930"/>
      <c r="BE63" s="931"/>
      <c r="BF63" s="931"/>
      <c r="BG63" s="931"/>
      <c r="BH63" s="931"/>
      <c r="BI63" s="932"/>
      <c r="BJ63" s="933" t="s">
        <v>128</v>
      </c>
      <c r="BK63" s="934"/>
      <c r="BL63" s="934"/>
      <c r="BM63" s="934"/>
      <c r="BN63" s="935"/>
      <c r="BO63" s="262"/>
      <c r="BP63" s="262"/>
      <c r="BQ63" s="259">
        <v>57</v>
      </c>
      <c r="BR63" s="260"/>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3"/>
    </row>
    <row r="65" spans="1:131" s="244" customFormat="1" ht="26.25" customHeight="1" thickBot="1" x14ac:dyDescent="0.2">
      <c r="A65" s="249" t="s">
        <v>411</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3"/>
    </row>
    <row r="66" spans="1:131" s="244"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395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376</v>
      </c>
      <c r="BA66" s="802"/>
      <c r="BB66" s="802"/>
      <c r="BC66" s="802"/>
      <c r="BD66" s="813"/>
      <c r="BE66" s="262"/>
      <c r="BF66" s="262"/>
      <c r="BG66" s="262"/>
      <c r="BH66" s="262"/>
      <c r="BI66" s="262"/>
      <c r="BJ66" s="262"/>
      <c r="BK66" s="262"/>
      <c r="BL66" s="262"/>
      <c r="BM66" s="262"/>
      <c r="BN66" s="262"/>
      <c r="BO66" s="262"/>
      <c r="BP66" s="262"/>
      <c r="BQ66" s="259">
        <v>60</v>
      </c>
      <c r="BR66" s="264"/>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3"/>
    </row>
    <row r="67" spans="1:131" s="244"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2"/>
      <c r="BF67" s="262"/>
      <c r="BG67" s="262"/>
      <c r="BH67" s="262"/>
      <c r="BI67" s="262"/>
      <c r="BJ67" s="262"/>
      <c r="BK67" s="262"/>
      <c r="BL67" s="262"/>
      <c r="BM67" s="262"/>
      <c r="BN67" s="262"/>
      <c r="BO67" s="262"/>
      <c r="BP67" s="262"/>
      <c r="BQ67" s="259">
        <v>61</v>
      </c>
      <c r="BR67" s="264"/>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3"/>
    </row>
    <row r="68" spans="1:131" s="244" customFormat="1" ht="26.25" customHeight="1" thickTop="1" x14ac:dyDescent="0.15">
      <c r="A68" s="255">
        <v>1</v>
      </c>
      <c r="B68" s="953" t="s">
        <v>571</v>
      </c>
      <c r="C68" s="954"/>
      <c r="D68" s="954"/>
      <c r="E68" s="954"/>
      <c r="F68" s="954"/>
      <c r="G68" s="954"/>
      <c r="H68" s="954"/>
      <c r="I68" s="954"/>
      <c r="J68" s="954"/>
      <c r="K68" s="954"/>
      <c r="L68" s="954"/>
      <c r="M68" s="954"/>
      <c r="N68" s="954"/>
      <c r="O68" s="954"/>
      <c r="P68" s="955"/>
      <c r="Q68" s="956">
        <v>2390</v>
      </c>
      <c r="R68" s="950"/>
      <c r="S68" s="950"/>
      <c r="T68" s="950"/>
      <c r="U68" s="950"/>
      <c r="V68" s="950">
        <v>2323</v>
      </c>
      <c r="W68" s="950"/>
      <c r="X68" s="950"/>
      <c r="Y68" s="950"/>
      <c r="Z68" s="950"/>
      <c r="AA68" s="950">
        <v>67</v>
      </c>
      <c r="AB68" s="950"/>
      <c r="AC68" s="950"/>
      <c r="AD68" s="950"/>
      <c r="AE68" s="950"/>
      <c r="AF68" s="950">
        <v>67</v>
      </c>
      <c r="AG68" s="950"/>
      <c r="AH68" s="950"/>
      <c r="AI68" s="950"/>
      <c r="AJ68" s="950"/>
      <c r="AK68" s="950"/>
      <c r="AL68" s="950"/>
      <c r="AM68" s="950"/>
      <c r="AN68" s="950"/>
      <c r="AO68" s="950"/>
      <c r="AP68" s="950">
        <v>760</v>
      </c>
      <c r="AQ68" s="950"/>
      <c r="AR68" s="950"/>
      <c r="AS68" s="950"/>
      <c r="AT68" s="950"/>
      <c r="AU68" s="950">
        <v>115</v>
      </c>
      <c r="AV68" s="950"/>
      <c r="AW68" s="950"/>
      <c r="AX68" s="950"/>
      <c r="AY68" s="950"/>
      <c r="AZ68" s="951"/>
      <c r="BA68" s="951"/>
      <c r="BB68" s="951"/>
      <c r="BC68" s="951"/>
      <c r="BD68" s="952"/>
      <c r="BE68" s="262"/>
      <c r="BF68" s="262"/>
      <c r="BG68" s="262"/>
      <c r="BH68" s="262"/>
      <c r="BI68" s="262"/>
      <c r="BJ68" s="262"/>
      <c r="BK68" s="262"/>
      <c r="BL68" s="262"/>
      <c r="BM68" s="262"/>
      <c r="BN68" s="262"/>
      <c r="BO68" s="262"/>
      <c r="BP68" s="262"/>
      <c r="BQ68" s="259">
        <v>62</v>
      </c>
      <c r="BR68" s="264"/>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3"/>
    </row>
    <row r="69" spans="1:131" s="244" customFormat="1" ht="26.25" customHeight="1" x14ac:dyDescent="0.15">
      <c r="A69" s="258">
        <v>2</v>
      </c>
      <c r="B69" s="957" t="s">
        <v>582</v>
      </c>
      <c r="C69" s="958"/>
      <c r="D69" s="958"/>
      <c r="E69" s="958"/>
      <c r="F69" s="958"/>
      <c r="G69" s="958"/>
      <c r="H69" s="958"/>
      <c r="I69" s="958"/>
      <c r="J69" s="958"/>
      <c r="K69" s="958"/>
      <c r="L69" s="958"/>
      <c r="M69" s="958"/>
      <c r="N69" s="958"/>
      <c r="O69" s="958"/>
      <c r="P69" s="959"/>
      <c r="Q69" s="963">
        <v>7783</v>
      </c>
      <c r="R69" s="915"/>
      <c r="S69" s="915"/>
      <c r="T69" s="915"/>
      <c r="U69" s="915"/>
      <c r="V69" s="915">
        <v>7701</v>
      </c>
      <c r="W69" s="915"/>
      <c r="X69" s="915"/>
      <c r="Y69" s="915"/>
      <c r="Z69" s="915"/>
      <c r="AA69" s="915">
        <v>82</v>
      </c>
      <c r="AB69" s="915"/>
      <c r="AC69" s="915"/>
      <c r="AD69" s="915"/>
      <c r="AE69" s="915"/>
      <c r="AF69" s="915">
        <v>61</v>
      </c>
      <c r="AG69" s="915"/>
      <c r="AH69" s="915"/>
      <c r="AI69" s="915"/>
      <c r="AJ69" s="915"/>
      <c r="AK69" s="915">
        <v>1174</v>
      </c>
      <c r="AL69" s="915"/>
      <c r="AM69" s="915"/>
      <c r="AN69" s="915"/>
      <c r="AO69" s="915"/>
      <c r="AP69" s="915"/>
      <c r="AQ69" s="915"/>
      <c r="AR69" s="915"/>
      <c r="AS69" s="915"/>
      <c r="AT69" s="915"/>
      <c r="AU69" s="915"/>
      <c r="AV69" s="915"/>
      <c r="AW69" s="915"/>
      <c r="AX69" s="915"/>
      <c r="AY69" s="915"/>
      <c r="AZ69" s="964"/>
      <c r="BA69" s="964"/>
      <c r="BB69" s="964"/>
      <c r="BC69" s="964"/>
      <c r="BD69" s="965"/>
      <c r="BE69" s="262"/>
      <c r="BF69" s="262"/>
      <c r="BG69" s="262"/>
      <c r="BH69" s="262"/>
      <c r="BI69" s="262"/>
      <c r="BJ69" s="262"/>
      <c r="BK69" s="262"/>
      <c r="BL69" s="262"/>
      <c r="BM69" s="262"/>
      <c r="BN69" s="262"/>
      <c r="BO69" s="262"/>
      <c r="BP69" s="262"/>
      <c r="BQ69" s="259">
        <v>63</v>
      </c>
      <c r="BR69" s="264"/>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3"/>
    </row>
    <row r="70" spans="1:131" s="244" customFormat="1" ht="26.25" customHeight="1" x14ac:dyDescent="0.15">
      <c r="A70" s="258">
        <v>3</v>
      </c>
      <c r="B70" s="957" t="s">
        <v>581</v>
      </c>
      <c r="C70" s="958"/>
      <c r="D70" s="958"/>
      <c r="E70" s="958"/>
      <c r="F70" s="958"/>
      <c r="G70" s="958"/>
      <c r="H70" s="958"/>
      <c r="I70" s="958"/>
      <c r="J70" s="958"/>
      <c r="K70" s="958"/>
      <c r="L70" s="958"/>
      <c r="M70" s="958"/>
      <c r="N70" s="958"/>
      <c r="O70" s="958"/>
      <c r="P70" s="959"/>
      <c r="Q70" s="960">
        <v>10853</v>
      </c>
      <c r="R70" s="961"/>
      <c r="S70" s="961"/>
      <c r="T70" s="961"/>
      <c r="U70" s="914"/>
      <c r="V70" s="962">
        <v>10553</v>
      </c>
      <c r="W70" s="961"/>
      <c r="X70" s="961"/>
      <c r="Y70" s="961"/>
      <c r="Z70" s="914"/>
      <c r="AA70" s="962">
        <v>300</v>
      </c>
      <c r="AB70" s="961"/>
      <c r="AC70" s="961"/>
      <c r="AD70" s="961"/>
      <c r="AE70" s="914"/>
      <c r="AF70" s="962">
        <v>300</v>
      </c>
      <c r="AG70" s="961"/>
      <c r="AH70" s="961"/>
      <c r="AI70" s="961"/>
      <c r="AJ70" s="914"/>
      <c r="AK70" s="962">
        <v>81</v>
      </c>
      <c r="AL70" s="961"/>
      <c r="AM70" s="961"/>
      <c r="AN70" s="961"/>
      <c r="AO70" s="914"/>
      <c r="AP70" s="915"/>
      <c r="AQ70" s="915"/>
      <c r="AR70" s="915"/>
      <c r="AS70" s="915"/>
      <c r="AT70" s="915"/>
      <c r="AU70" s="915"/>
      <c r="AV70" s="915"/>
      <c r="AW70" s="915"/>
      <c r="AX70" s="915"/>
      <c r="AY70" s="915"/>
      <c r="AZ70" s="964"/>
      <c r="BA70" s="964"/>
      <c r="BB70" s="964"/>
      <c r="BC70" s="964"/>
      <c r="BD70" s="965"/>
      <c r="BE70" s="262"/>
      <c r="BF70" s="262"/>
      <c r="BG70" s="262"/>
      <c r="BH70" s="262"/>
      <c r="BI70" s="262"/>
      <c r="BJ70" s="262"/>
      <c r="BK70" s="262"/>
      <c r="BL70" s="262"/>
      <c r="BM70" s="262"/>
      <c r="BN70" s="262"/>
      <c r="BO70" s="262"/>
      <c r="BP70" s="262"/>
      <c r="BQ70" s="259">
        <v>64</v>
      </c>
      <c r="BR70" s="264"/>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3"/>
    </row>
    <row r="71" spans="1:131" s="244" customFormat="1" ht="26.25" customHeight="1" x14ac:dyDescent="0.15">
      <c r="A71" s="258">
        <v>4</v>
      </c>
      <c r="B71" s="957" t="s">
        <v>580</v>
      </c>
      <c r="C71" s="958"/>
      <c r="D71" s="958"/>
      <c r="E71" s="958"/>
      <c r="F71" s="958"/>
      <c r="G71" s="958"/>
      <c r="H71" s="958"/>
      <c r="I71" s="958"/>
      <c r="J71" s="958"/>
      <c r="K71" s="958"/>
      <c r="L71" s="958"/>
      <c r="M71" s="958"/>
      <c r="N71" s="958"/>
      <c r="O71" s="958"/>
      <c r="P71" s="959"/>
      <c r="Q71" s="960">
        <v>99</v>
      </c>
      <c r="R71" s="961"/>
      <c r="S71" s="961"/>
      <c r="T71" s="961"/>
      <c r="U71" s="914"/>
      <c r="V71" s="962">
        <v>95</v>
      </c>
      <c r="W71" s="961"/>
      <c r="X71" s="961"/>
      <c r="Y71" s="961"/>
      <c r="Z71" s="914"/>
      <c r="AA71" s="962">
        <v>4</v>
      </c>
      <c r="AB71" s="961"/>
      <c r="AC71" s="961"/>
      <c r="AD71" s="961"/>
      <c r="AE71" s="914"/>
      <c r="AF71" s="962">
        <v>4</v>
      </c>
      <c r="AG71" s="961"/>
      <c r="AH71" s="961"/>
      <c r="AI71" s="961"/>
      <c r="AJ71" s="914"/>
      <c r="AK71" s="962">
        <v>8</v>
      </c>
      <c r="AL71" s="961"/>
      <c r="AM71" s="961"/>
      <c r="AN71" s="961"/>
      <c r="AO71" s="914"/>
      <c r="AP71" s="915"/>
      <c r="AQ71" s="915"/>
      <c r="AR71" s="915"/>
      <c r="AS71" s="915"/>
      <c r="AT71" s="915"/>
      <c r="AU71" s="915"/>
      <c r="AV71" s="915"/>
      <c r="AW71" s="915"/>
      <c r="AX71" s="915"/>
      <c r="AY71" s="915"/>
      <c r="AZ71" s="964"/>
      <c r="BA71" s="964"/>
      <c r="BB71" s="964"/>
      <c r="BC71" s="964"/>
      <c r="BD71" s="965"/>
      <c r="BE71" s="262"/>
      <c r="BF71" s="262"/>
      <c r="BG71" s="262"/>
      <c r="BH71" s="262"/>
      <c r="BI71" s="262"/>
      <c r="BJ71" s="262"/>
      <c r="BK71" s="262"/>
      <c r="BL71" s="262"/>
      <c r="BM71" s="262"/>
      <c r="BN71" s="262"/>
      <c r="BO71" s="262"/>
      <c r="BP71" s="262"/>
      <c r="BQ71" s="259">
        <v>65</v>
      </c>
      <c r="BR71" s="264"/>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3"/>
    </row>
    <row r="72" spans="1:131" s="244" customFormat="1" ht="26.25" customHeight="1" x14ac:dyDescent="0.15">
      <c r="A72" s="258">
        <v>5</v>
      </c>
      <c r="B72" s="957" t="s">
        <v>583</v>
      </c>
      <c r="C72" s="958"/>
      <c r="D72" s="958"/>
      <c r="E72" s="958"/>
      <c r="F72" s="958"/>
      <c r="G72" s="958"/>
      <c r="H72" s="958"/>
      <c r="I72" s="958"/>
      <c r="J72" s="958"/>
      <c r="K72" s="958"/>
      <c r="L72" s="958"/>
      <c r="M72" s="958"/>
      <c r="N72" s="958"/>
      <c r="O72" s="958"/>
      <c r="P72" s="959"/>
      <c r="Q72" s="963">
        <v>195</v>
      </c>
      <c r="R72" s="915"/>
      <c r="S72" s="915"/>
      <c r="T72" s="915"/>
      <c r="U72" s="915"/>
      <c r="V72" s="915">
        <v>193</v>
      </c>
      <c r="W72" s="915"/>
      <c r="X72" s="915"/>
      <c r="Y72" s="915"/>
      <c r="Z72" s="915"/>
      <c r="AA72" s="915">
        <v>2</v>
      </c>
      <c r="AB72" s="915"/>
      <c r="AC72" s="915"/>
      <c r="AD72" s="915"/>
      <c r="AE72" s="915"/>
      <c r="AF72" s="915">
        <v>2</v>
      </c>
      <c r="AG72" s="915"/>
      <c r="AH72" s="915"/>
      <c r="AI72" s="915"/>
      <c r="AJ72" s="915"/>
      <c r="AK72" s="915"/>
      <c r="AL72" s="915"/>
      <c r="AM72" s="915"/>
      <c r="AN72" s="915"/>
      <c r="AO72" s="915"/>
      <c r="AP72" s="915"/>
      <c r="AQ72" s="915"/>
      <c r="AR72" s="915"/>
      <c r="AS72" s="915"/>
      <c r="AT72" s="915"/>
      <c r="AU72" s="915"/>
      <c r="AV72" s="915"/>
      <c r="AW72" s="915"/>
      <c r="AX72" s="915"/>
      <c r="AY72" s="915"/>
      <c r="AZ72" s="964"/>
      <c r="BA72" s="964"/>
      <c r="BB72" s="964"/>
      <c r="BC72" s="964"/>
      <c r="BD72" s="965"/>
      <c r="BE72" s="262"/>
      <c r="BF72" s="262"/>
      <c r="BG72" s="262"/>
      <c r="BH72" s="262"/>
      <c r="BI72" s="262"/>
      <c r="BJ72" s="262"/>
      <c r="BK72" s="262"/>
      <c r="BL72" s="262"/>
      <c r="BM72" s="262"/>
      <c r="BN72" s="262"/>
      <c r="BO72" s="262"/>
      <c r="BP72" s="262"/>
      <c r="BQ72" s="259">
        <v>66</v>
      </c>
      <c r="BR72" s="264"/>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3"/>
    </row>
    <row r="73" spans="1:131" s="244" customFormat="1" ht="26.25" customHeight="1" x14ac:dyDescent="0.15">
      <c r="A73" s="258">
        <v>6</v>
      </c>
      <c r="B73" s="957" t="s">
        <v>584</v>
      </c>
      <c r="C73" s="958"/>
      <c r="D73" s="958"/>
      <c r="E73" s="958"/>
      <c r="F73" s="958"/>
      <c r="G73" s="958"/>
      <c r="H73" s="958"/>
      <c r="I73" s="958"/>
      <c r="J73" s="958"/>
      <c r="K73" s="958"/>
      <c r="L73" s="958"/>
      <c r="M73" s="958"/>
      <c r="N73" s="958"/>
      <c r="O73" s="958"/>
      <c r="P73" s="959"/>
      <c r="Q73" s="963">
        <v>162325</v>
      </c>
      <c r="R73" s="915"/>
      <c r="S73" s="915"/>
      <c r="T73" s="915"/>
      <c r="U73" s="915"/>
      <c r="V73" s="915">
        <v>158540</v>
      </c>
      <c r="W73" s="915"/>
      <c r="X73" s="915"/>
      <c r="Y73" s="915"/>
      <c r="Z73" s="915"/>
      <c r="AA73" s="915">
        <v>3786</v>
      </c>
      <c r="AB73" s="915"/>
      <c r="AC73" s="915"/>
      <c r="AD73" s="915"/>
      <c r="AE73" s="915"/>
      <c r="AF73" s="915">
        <v>3786</v>
      </c>
      <c r="AG73" s="915"/>
      <c r="AH73" s="915"/>
      <c r="AI73" s="915"/>
      <c r="AJ73" s="915"/>
      <c r="AK73" s="915"/>
      <c r="AL73" s="915"/>
      <c r="AM73" s="915"/>
      <c r="AN73" s="915"/>
      <c r="AO73" s="915"/>
      <c r="AP73" s="915"/>
      <c r="AQ73" s="915"/>
      <c r="AR73" s="915"/>
      <c r="AS73" s="915"/>
      <c r="AT73" s="915"/>
      <c r="AU73" s="915"/>
      <c r="AV73" s="915"/>
      <c r="AW73" s="915"/>
      <c r="AX73" s="915"/>
      <c r="AY73" s="915"/>
      <c r="AZ73" s="964"/>
      <c r="BA73" s="964"/>
      <c r="BB73" s="964"/>
      <c r="BC73" s="964"/>
      <c r="BD73" s="965"/>
      <c r="BE73" s="262"/>
      <c r="BF73" s="262"/>
      <c r="BG73" s="262"/>
      <c r="BH73" s="262"/>
      <c r="BI73" s="262"/>
      <c r="BJ73" s="262"/>
      <c r="BK73" s="262"/>
      <c r="BL73" s="262"/>
      <c r="BM73" s="262"/>
      <c r="BN73" s="262"/>
      <c r="BO73" s="262"/>
      <c r="BP73" s="262"/>
      <c r="BQ73" s="259">
        <v>67</v>
      </c>
      <c r="BR73" s="264"/>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3"/>
    </row>
    <row r="74" spans="1:131" s="244" customFormat="1" ht="26.25" customHeight="1" x14ac:dyDescent="0.15">
      <c r="A74" s="258">
        <v>7</v>
      </c>
      <c r="B74" s="957"/>
      <c r="C74" s="958"/>
      <c r="D74" s="958"/>
      <c r="E74" s="958"/>
      <c r="F74" s="958"/>
      <c r="G74" s="958"/>
      <c r="H74" s="958"/>
      <c r="I74" s="958"/>
      <c r="J74" s="958"/>
      <c r="K74" s="958"/>
      <c r="L74" s="958"/>
      <c r="M74" s="958"/>
      <c r="N74" s="958"/>
      <c r="O74" s="958"/>
      <c r="P74" s="959"/>
      <c r="Q74" s="963"/>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4"/>
      <c r="BA74" s="964"/>
      <c r="BB74" s="964"/>
      <c r="BC74" s="964"/>
      <c r="BD74" s="965"/>
      <c r="BE74" s="262"/>
      <c r="BF74" s="262"/>
      <c r="BG74" s="262"/>
      <c r="BH74" s="262"/>
      <c r="BI74" s="262"/>
      <c r="BJ74" s="262"/>
      <c r="BK74" s="262"/>
      <c r="BL74" s="262"/>
      <c r="BM74" s="262"/>
      <c r="BN74" s="262"/>
      <c r="BO74" s="262"/>
      <c r="BP74" s="262"/>
      <c r="BQ74" s="259">
        <v>68</v>
      </c>
      <c r="BR74" s="264"/>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3"/>
    </row>
    <row r="75" spans="1:131" s="244" customFormat="1" ht="26.25" customHeight="1" x14ac:dyDescent="0.15">
      <c r="A75" s="258">
        <v>8</v>
      </c>
      <c r="B75" s="957"/>
      <c r="C75" s="958"/>
      <c r="D75" s="958"/>
      <c r="E75" s="958"/>
      <c r="F75" s="958"/>
      <c r="G75" s="958"/>
      <c r="H75" s="958"/>
      <c r="I75" s="958"/>
      <c r="J75" s="958"/>
      <c r="K75" s="958"/>
      <c r="L75" s="958"/>
      <c r="M75" s="958"/>
      <c r="N75" s="958"/>
      <c r="O75" s="958"/>
      <c r="P75" s="959"/>
      <c r="Q75" s="960"/>
      <c r="R75" s="961"/>
      <c r="S75" s="961"/>
      <c r="T75" s="961"/>
      <c r="U75" s="914"/>
      <c r="V75" s="962"/>
      <c r="W75" s="961"/>
      <c r="X75" s="961"/>
      <c r="Y75" s="961"/>
      <c r="Z75" s="914"/>
      <c r="AA75" s="962"/>
      <c r="AB75" s="961"/>
      <c r="AC75" s="961"/>
      <c r="AD75" s="961"/>
      <c r="AE75" s="914"/>
      <c r="AF75" s="962"/>
      <c r="AG75" s="961"/>
      <c r="AH75" s="961"/>
      <c r="AI75" s="961"/>
      <c r="AJ75" s="914"/>
      <c r="AK75" s="962"/>
      <c r="AL75" s="961"/>
      <c r="AM75" s="961"/>
      <c r="AN75" s="961"/>
      <c r="AO75" s="914"/>
      <c r="AP75" s="962"/>
      <c r="AQ75" s="961"/>
      <c r="AR75" s="961"/>
      <c r="AS75" s="961"/>
      <c r="AT75" s="914"/>
      <c r="AU75" s="962"/>
      <c r="AV75" s="961"/>
      <c r="AW75" s="961"/>
      <c r="AX75" s="961"/>
      <c r="AY75" s="914"/>
      <c r="AZ75" s="964"/>
      <c r="BA75" s="964"/>
      <c r="BB75" s="964"/>
      <c r="BC75" s="964"/>
      <c r="BD75" s="965"/>
      <c r="BE75" s="262"/>
      <c r="BF75" s="262"/>
      <c r="BG75" s="262"/>
      <c r="BH75" s="262"/>
      <c r="BI75" s="262"/>
      <c r="BJ75" s="262"/>
      <c r="BK75" s="262"/>
      <c r="BL75" s="262"/>
      <c r="BM75" s="262"/>
      <c r="BN75" s="262"/>
      <c r="BO75" s="262"/>
      <c r="BP75" s="262"/>
      <c r="BQ75" s="259">
        <v>69</v>
      </c>
      <c r="BR75" s="264"/>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3"/>
    </row>
    <row r="76" spans="1:131" s="244" customFormat="1" ht="26.25" customHeight="1" x14ac:dyDescent="0.15">
      <c r="A76" s="258">
        <v>9</v>
      </c>
      <c r="B76" s="957"/>
      <c r="C76" s="958"/>
      <c r="D76" s="958"/>
      <c r="E76" s="958"/>
      <c r="F76" s="958"/>
      <c r="G76" s="958"/>
      <c r="H76" s="958"/>
      <c r="I76" s="958"/>
      <c r="J76" s="958"/>
      <c r="K76" s="958"/>
      <c r="L76" s="958"/>
      <c r="M76" s="958"/>
      <c r="N76" s="958"/>
      <c r="O76" s="958"/>
      <c r="P76" s="959"/>
      <c r="Q76" s="960"/>
      <c r="R76" s="961"/>
      <c r="S76" s="961"/>
      <c r="T76" s="961"/>
      <c r="U76" s="914"/>
      <c r="V76" s="962"/>
      <c r="W76" s="961"/>
      <c r="X76" s="961"/>
      <c r="Y76" s="961"/>
      <c r="Z76" s="914"/>
      <c r="AA76" s="962"/>
      <c r="AB76" s="961"/>
      <c r="AC76" s="961"/>
      <c r="AD76" s="961"/>
      <c r="AE76" s="914"/>
      <c r="AF76" s="962"/>
      <c r="AG76" s="961"/>
      <c r="AH76" s="961"/>
      <c r="AI76" s="961"/>
      <c r="AJ76" s="914"/>
      <c r="AK76" s="962"/>
      <c r="AL76" s="961"/>
      <c r="AM76" s="961"/>
      <c r="AN76" s="961"/>
      <c r="AO76" s="914"/>
      <c r="AP76" s="962"/>
      <c r="AQ76" s="961"/>
      <c r="AR76" s="961"/>
      <c r="AS76" s="961"/>
      <c r="AT76" s="914"/>
      <c r="AU76" s="962"/>
      <c r="AV76" s="961"/>
      <c r="AW76" s="961"/>
      <c r="AX76" s="961"/>
      <c r="AY76" s="914"/>
      <c r="AZ76" s="964"/>
      <c r="BA76" s="964"/>
      <c r="BB76" s="964"/>
      <c r="BC76" s="964"/>
      <c r="BD76" s="965"/>
      <c r="BE76" s="262"/>
      <c r="BF76" s="262"/>
      <c r="BG76" s="262"/>
      <c r="BH76" s="262"/>
      <c r="BI76" s="262"/>
      <c r="BJ76" s="262"/>
      <c r="BK76" s="262"/>
      <c r="BL76" s="262"/>
      <c r="BM76" s="262"/>
      <c r="BN76" s="262"/>
      <c r="BO76" s="262"/>
      <c r="BP76" s="262"/>
      <c r="BQ76" s="259">
        <v>70</v>
      </c>
      <c r="BR76" s="264"/>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3"/>
    </row>
    <row r="77" spans="1:131" s="244" customFormat="1" ht="26.25" customHeight="1" x14ac:dyDescent="0.15">
      <c r="A77" s="258">
        <v>10</v>
      </c>
      <c r="B77" s="957"/>
      <c r="C77" s="958"/>
      <c r="D77" s="958"/>
      <c r="E77" s="958"/>
      <c r="F77" s="958"/>
      <c r="G77" s="958"/>
      <c r="H77" s="958"/>
      <c r="I77" s="958"/>
      <c r="J77" s="958"/>
      <c r="K77" s="958"/>
      <c r="L77" s="958"/>
      <c r="M77" s="958"/>
      <c r="N77" s="958"/>
      <c r="O77" s="958"/>
      <c r="P77" s="959"/>
      <c r="Q77" s="960"/>
      <c r="R77" s="961"/>
      <c r="S77" s="961"/>
      <c r="T77" s="961"/>
      <c r="U77" s="914"/>
      <c r="V77" s="962"/>
      <c r="W77" s="961"/>
      <c r="X77" s="961"/>
      <c r="Y77" s="961"/>
      <c r="Z77" s="914"/>
      <c r="AA77" s="962"/>
      <c r="AB77" s="961"/>
      <c r="AC77" s="961"/>
      <c r="AD77" s="961"/>
      <c r="AE77" s="914"/>
      <c r="AF77" s="962"/>
      <c r="AG77" s="961"/>
      <c r="AH77" s="961"/>
      <c r="AI77" s="961"/>
      <c r="AJ77" s="914"/>
      <c r="AK77" s="962"/>
      <c r="AL77" s="961"/>
      <c r="AM77" s="961"/>
      <c r="AN77" s="961"/>
      <c r="AO77" s="914"/>
      <c r="AP77" s="962"/>
      <c r="AQ77" s="961"/>
      <c r="AR77" s="961"/>
      <c r="AS77" s="961"/>
      <c r="AT77" s="914"/>
      <c r="AU77" s="962"/>
      <c r="AV77" s="961"/>
      <c r="AW77" s="961"/>
      <c r="AX77" s="961"/>
      <c r="AY77" s="914"/>
      <c r="AZ77" s="964"/>
      <c r="BA77" s="964"/>
      <c r="BB77" s="964"/>
      <c r="BC77" s="964"/>
      <c r="BD77" s="965"/>
      <c r="BE77" s="262"/>
      <c r="BF77" s="262"/>
      <c r="BG77" s="262"/>
      <c r="BH77" s="262"/>
      <c r="BI77" s="262"/>
      <c r="BJ77" s="262"/>
      <c r="BK77" s="262"/>
      <c r="BL77" s="262"/>
      <c r="BM77" s="262"/>
      <c r="BN77" s="262"/>
      <c r="BO77" s="262"/>
      <c r="BP77" s="262"/>
      <c r="BQ77" s="259">
        <v>71</v>
      </c>
      <c r="BR77" s="264"/>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3"/>
    </row>
    <row r="78" spans="1:131" s="244" customFormat="1" ht="26.25" customHeight="1" x14ac:dyDescent="0.15">
      <c r="A78" s="258">
        <v>11</v>
      </c>
      <c r="B78" s="957"/>
      <c r="C78" s="958"/>
      <c r="D78" s="958"/>
      <c r="E78" s="958"/>
      <c r="F78" s="958"/>
      <c r="G78" s="958"/>
      <c r="H78" s="958"/>
      <c r="I78" s="958"/>
      <c r="J78" s="958"/>
      <c r="K78" s="958"/>
      <c r="L78" s="958"/>
      <c r="M78" s="958"/>
      <c r="N78" s="958"/>
      <c r="O78" s="958"/>
      <c r="P78" s="959"/>
      <c r="Q78" s="963"/>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2"/>
      <c r="BF78" s="262"/>
      <c r="BG78" s="262"/>
      <c r="BH78" s="262"/>
      <c r="BI78" s="262"/>
      <c r="BJ78" s="265"/>
      <c r="BK78" s="265"/>
      <c r="BL78" s="265"/>
      <c r="BM78" s="265"/>
      <c r="BN78" s="265"/>
      <c r="BO78" s="262"/>
      <c r="BP78" s="262"/>
      <c r="BQ78" s="259">
        <v>72</v>
      </c>
      <c r="BR78" s="264"/>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3"/>
    </row>
    <row r="79" spans="1:131" s="244" customFormat="1" ht="26.25" customHeight="1" x14ac:dyDescent="0.15">
      <c r="A79" s="258">
        <v>12</v>
      </c>
      <c r="B79" s="957"/>
      <c r="C79" s="958"/>
      <c r="D79" s="958"/>
      <c r="E79" s="958"/>
      <c r="F79" s="958"/>
      <c r="G79" s="958"/>
      <c r="H79" s="958"/>
      <c r="I79" s="958"/>
      <c r="J79" s="958"/>
      <c r="K79" s="958"/>
      <c r="L79" s="958"/>
      <c r="M79" s="958"/>
      <c r="N79" s="958"/>
      <c r="O79" s="958"/>
      <c r="P79" s="959"/>
      <c r="Q79" s="963"/>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2"/>
      <c r="BF79" s="262"/>
      <c r="BG79" s="262"/>
      <c r="BH79" s="262"/>
      <c r="BI79" s="262"/>
      <c r="BJ79" s="265"/>
      <c r="BK79" s="265"/>
      <c r="BL79" s="265"/>
      <c r="BM79" s="265"/>
      <c r="BN79" s="265"/>
      <c r="BO79" s="262"/>
      <c r="BP79" s="262"/>
      <c r="BQ79" s="259">
        <v>73</v>
      </c>
      <c r="BR79" s="264"/>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3"/>
    </row>
    <row r="80" spans="1:131" s="244" customFormat="1" ht="26.25" customHeight="1" x14ac:dyDescent="0.15">
      <c r="A80" s="258">
        <v>13</v>
      </c>
      <c r="B80" s="957"/>
      <c r="C80" s="958"/>
      <c r="D80" s="958"/>
      <c r="E80" s="958"/>
      <c r="F80" s="958"/>
      <c r="G80" s="958"/>
      <c r="H80" s="958"/>
      <c r="I80" s="958"/>
      <c r="J80" s="958"/>
      <c r="K80" s="958"/>
      <c r="L80" s="958"/>
      <c r="M80" s="958"/>
      <c r="N80" s="958"/>
      <c r="O80" s="958"/>
      <c r="P80" s="959"/>
      <c r="Q80" s="963"/>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2"/>
      <c r="BF80" s="262"/>
      <c r="BG80" s="262"/>
      <c r="BH80" s="262"/>
      <c r="BI80" s="262"/>
      <c r="BJ80" s="262"/>
      <c r="BK80" s="262"/>
      <c r="BL80" s="262"/>
      <c r="BM80" s="262"/>
      <c r="BN80" s="262"/>
      <c r="BO80" s="262"/>
      <c r="BP80" s="262"/>
      <c r="BQ80" s="259">
        <v>74</v>
      </c>
      <c r="BR80" s="264"/>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3"/>
    </row>
    <row r="81" spans="1:131" s="244" customFormat="1" ht="26.25" customHeight="1" x14ac:dyDescent="0.15">
      <c r="A81" s="258">
        <v>14</v>
      </c>
      <c r="B81" s="957"/>
      <c r="C81" s="958"/>
      <c r="D81" s="958"/>
      <c r="E81" s="958"/>
      <c r="F81" s="958"/>
      <c r="G81" s="958"/>
      <c r="H81" s="958"/>
      <c r="I81" s="958"/>
      <c r="J81" s="958"/>
      <c r="K81" s="958"/>
      <c r="L81" s="958"/>
      <c r="M81" s="958"/>
      <c r="N81" s="958"/>
      <c r="O81" s="958"/>
      <c r="P81" s="959"/>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2"/>
      <c r="BF81" s="262"/>
      <c r="BG81" s="262"/>
      <c r="BH81" s="262"/>
      <c r="BI81" s="262"/>
      <c r="BJ81" s="262"/>
      <c r="BK81" s="262"/>
      <c r="BL81" s="262"/>
      <c r="BM81" s="262"/>
      <c r="BN81" s="262"/>
      <c r="BO81" s="262"/>
      <c r="BP81" s="262"/>
      <c r="BQ81" s="259">
        <v>75</v>
      </c>
      <c r="BR81" s="264"/>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3"/>
    </row>
    <row r="82" spans="1:131" s="244" customFormat="1" ht="26.25" customHeight="1" x14ac:dyDescent="0.15">
      <c r="A82" s="258">
        <v>15</v>
      </c>
      <c r="B82" s="957"/>
      <c r="C82" s="958"/>
      <c r="D82" s="958"/>
      <c r="E82" s="958"/>
      <c r="F82" s="958"/>
      <c r="G82" s="958"/>
      <c r="H82" s="958"/>
      <c r="I82" s="958"/>
      <c r="J82" s="958"/>
      <c r="K82" s="958"/>
      <c r="L82" s="958"/>
      <c r="M82" s="958"/>
      <c r="N82" s="958"/>
      <c r="O82" s="958"/>
      <c r="P82" s="959"/>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2"/>
      <c r="BF82" s="262"/>
      <c r="BG82" s="262"/>
      <c r="BH82" s="262"/>
      <c r="BI82" s="262"/>
      <c r="BJ82" s="262"/>
      <c r="BK82" s="262"/>
      <c r="BL82" s="262"/>
      <c r="BM82" s="262"/>
      <c r="BN82" s="262"/>
      <c r="BO82" s="262"/>
      <c r="BP82" s="262"/>
      <c r="BQ82" s="259">
        <v>76</v>
      </c>
      <c r="BR82" s="264"/>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3"/>
    </row>
    <row r="83" spans="1:131" s="244" customFormat="1" ht="26.25" customHeight="1" x14ac:dyDescent="0.15">
      <c r="A83" s="258">
        <v>16</v>
      </c>
      <c r="B83" s="957"/>
      <c r="C83" s="958"/>
      <c r="D83" s="958"/>
      <c r="E83" s="958"/>
      <c r="F83" s="958"/>
      <c r="G83" s="958"/>
      <c r="H83" s="958"/>
      <c r="I83" s="958"/>
      <c r="J83" s="958"/>
      <c r="K83" s="958"/>
      <c r="L83" s="958"/>
      <c r="M83" s="958"/>
      <c r="N83" s="958"/>
      <c r="O83" s="958"/>
      <c r="P83" s="959"/>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2"/>
      <c r="BF83" s="262"/>
      <c r="BG83" s="262"/>
      <c r="BH83" s="262"/>
      <c r="BI83" s="262"/>
      <c r="BJ83" s="262"/>
      <c r="BK83" s="262"/>
      <c r="BL83" s="262"/>
      <c r="BM83" s="262"/>
      <c r="BN83" s="262"/>
      <c r="BO83" s="262"/>
      <c r="BP83" s="262"/>
      <c r="BQ83" s="259">
        <v>77</v>
      </c>
      <c r="BR83" s="264"/>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3"/>
    </row>
    <row r="84" spans="1:131" s="244" customFormat="1" ht="26.25" customHeight="1" x14ac:dyDescent="0.15">
      <c r="A84" s="258">
        <v>17</v>
      </c>
      <c r="B84" s="957"/>
      <c r="C84" s="958"/>
      <c r="D84" s="958"/>
      <c r="E84" s="958"/>
      <c r="F84" s="958"/>
      <c r="G84" s="958"/>
      <c r="H84" s="958"/>
      <c r="I84" s="958"/>
      <c r="J84" s="958"/>
      <c r="K84" s="958"/>
      <c r="L84" s="958"/>
      <c r="M84" s="958"/>
      <c r="N84" s="958"/>
      <c r="O84" s="958"/>
      <c r="P84" s="959"/>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2"/>
      <c r="BF84" s="262"/>
      <c r="BG84" s="262"/>
      <c r="BH84" s="262"/>
      <c r="BI84" s="262"/>
      <c r="BJ84" s="262"/>
      <c r="BK84" s="262"/>
      <c r="BL84" s="262"/>
      <c r="BM84" s="262"/>
      <c r="BN84" s="262"/>
      <c r="BO84" s="262"/>
      <c r="BP84" s="262"/>
      <c r="BQ84" s="259">
        <v>78</v>
      </c>
      <c r="BR84" s="264"/>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3"/>
    </row>
    <row r="85" spans="1:131" s="244" customFormat="1" ht="26.25" customHeight="1" x14ac:dyDescent="0.15">
      <c r="A85" s="258">
        <v>18</v>
      </c>
      <c r="B85" s="957"/>
      <c r="C85" s="958"/>
      <c r="D85" s="958"/>
      <c r="E85" s="958"/>
      <c r="F85" s="958"/>
      <c r="G85" s="958"/>
      <c r="H85" s="958"/>
      <c r="I85" s="958"/>
      <c r="J85" s="958"/>
      <c r="K85" s="958"/>
      <c r="L85" s="958"/>
      <c r="M85" s="958"/>
      <c r="N85" s="958"/>
      <c r="O85" s="958"/>
      <c r="P85" s="959"/>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2"/>
      <c r="BF85" s="262"/>
      <c r="BG85" s="262"/>
      <c r="BH85" s="262"/>
      <c r="BI85" s="262"/>
      <c r="BJ85" s="262"/>
      <c r="BK85" s="262"/>
      <c r="BL85" s="262"/>
      <c r="BM85" s="262"/>
      <c r="BN85" s="262"/>
      <c r="BO85" s="262"/>
      <c r="BP85" s="262"/>
      <c r="BQ85" s="259">
        <v>79</v>
      </c>
      <c r="BR85" s="264"/>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3"/>
    </row>
    <row r="86" spans="1:131" s="244" customFormat="1" ht="26.25" customHeight="1" x14ac:dyDescent="0.15">
      <c r="A86" s="258">
        <v>19</v>
      </c>
      <c r="B86" s="957"/>
      <c r="C86" s="958"/>
      <c r="D86" s="958"/>
      <c r="E86" s="958"/>
      <c r="F86" s="958"/>
      <c r="G86" s="958"/>
      <c r="H86" s="958"/>
      <c r="I86" s="958"/>
      <c r="J86" s="958"/>
      <c r="K86" s="958"/>
      <c r="L86" s="958"/>
      <c r="M86" s="958"/>
      <c r="N86" s="958"/>
      <c r="O86" s="958"/>
      <c r="P86" s="959"/>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2"/>
      <c r="BF86" s="262"/>
      <c r="BG86" s="262"/>
      <c r="BH86" s="262"/>
      <c r="BI86" s="262"/>
      <c r="BJ86" s="262"/>
      <c r="BK86" s="262"/>
      <c r="BL86" s="262"/>
      <c r="BM86" s="262"/>
      <c r="BN86" s="262"/>
      <c r="BO86" s="262"/>
      <c r="BP86" s="262"/>
      <c r="BQ86" s="259">
        <v>80</v>
      </c>
      <c r="BR86" s="264"/>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3"/>
    </row>
    <row r="87" spans="1:131" s="244" customFormat="1" ht="26.25" customHeight="1" x14ac:dyDescent="0.15">
      <c r="A87" s="266">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2"/>
      <c r="BF87" s="262"/>
      <c r="BG87" s="262"/>
      <c r="BH87" s="262"/>
      <c r="BI87" s="262"/>
      <c r="BJ87" s="262"/>
      <c r="BK87" s="262"/>
      <c r="BL87" s="262"/>
      <c r="BM87" s="262"/>
      <c r="BN87" s="262"/>
      <c r="BO87" s="262"/>
      <c r="BP87" s="262"/>
      <c r="BQ87" s="259">
        <v>81</v>
      </c>
      <c r="BR87" s="264"/>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3"/>
    </row>
    <row r="88" spans="1:131" s="244" customFormat="1" ht="26.25" customHeight="1" thickBot="1" x14ac:dyDescent="0.2">
      <c r="A88" s="261"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SUM(AF68:AJ73)</f>
        <v>4220</v>
      </c>
      <c r="AG88" s="926"/>
      <c r="AH88" s="926"/>
      <c r="AI88" s="926"/>
      <c r="AJ88" s="926"/>
      <c r="AK88" s="923"/>
      <c r="AL88" s="923"/>
      <c r="AM88" s="923"/>
      <c r="AN88" s="923"/>
      <c r="AO88" s="923"/>
      <c r="AP88" s="926">
        <f>AP68</f>
        <v>760</v>
      </c>
      <c r="AQ88" s="926"/>
      <c r="AR88" s="926"/>
      <c r="AS88" s="926"/>
      <c r="AT88" s="926"/>
      <c r="AU88" s="926">
        <f>AU68</f>
        <v>115</v>
      </c>
      <c r="AV88" s="926"/>
      <c r="AW88" s="926"/>
      <c r="AX88" s="926"/>
      <c r="AY88" s="926"/>
      <c r="AZ88" s="931"/>
      <c r="BA88" s="931"/>
      <c r="BB88" s="931"/>
      <c r="BC88" s="931"/>
      <c r="BD88" s="932"/>
      <c r="BE88" s="262"/>
      <c r="BF88" s="262"/>
      <c r="BG88" s="262"/>
      <c r="BH88" s="262"/>
      <c r="BI88" s="262"/>
      <c r="BJ88" s="262"/>
      <c r="BK88" s="262"/>
      <c r="BL88" s="262"/>
      <c r="BM88" s="262"/>
      <c r="BN88" s="262"/>
      <c r="BO88" s="262"/>
      <c r="BP88" s="262"/>
      <c r="BQ88" s="259">
        <v>82</v>
      </c>
      <c r="BR88" s="264"/>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SUM(CR7:CV9)</f>
        <v>23</v>
      </c>
      <c r="CS102" s="934"/>
      <c r="CT102" s="934"/>
      <c r="CU102" s="934"/>
      <c r="CV102" s="977"/>
      <c r="CW102" s="976">
        <f>SUM(CW7:DA9)</f>
        <v>5</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423</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424</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3"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306</v>
      </c>
      <c r="AG109" s="979"/>
      <c r="AH109" s="979"/>
      <c r="AI109" s="979"/>
      <c r="AJ109" s="980"/>
      <c r="AK109" s="978" t="s">
        <v>305</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306</v>
      </c>
      <c r="BW109" s="979"/>
      <c r="BX109" s="979"/>
      <c r="BY109" s="979"/>
      <c r="BZ109" s="980"/>
      <c r="CA109" s="978" t="s">
        <v>305</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306</v>
      </c>
      <c r="DM109" s="979"/>
      <c r="DN109" s="979"/>
      <c r="DO109" s="979"/>
      <c r="DP109" s="980"/>
      <c r="DQ109" s="978" t="s">
        <v>305</v>
      </c>
      <c r="DR109" s="979"/>
      <c r="DS109" s="979"/>
      <c r="DT109" s="979"/>
      <c r="DU109" s="980"/>
      <c r="DV109" s="978" t="s">
        <v>429</v>
      </c>
      <c r="DW109" s="979"/>
      <c r="DX109" s="979"/>
      <c r="DY109" s="979"/>
      <c r="DZ109" s="981"/>
    </row>
    <row r="110" spans="1:131" s="243"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408083</v>
      </c>
      <c r="AB110" s="986"/>
      <c r="AC110" s="986"/>
      <c r="AD110" s="986"/>
      <c r="AE110" s="987"/>
      <c r="AF110" s="988">
        <v>413532</v>
      </c>
      <c r="AG110" s="986"/>
      <c r="AH110" s="986"/>
      <c r="AI110" s="986"/>
      <c r="AJ110" s="987"/>
      <c r="AK110" s="988">
        <v>413835</v>
      </c>
      <c r="AL110" s="986"/>
      <c r="AM110" s="986"/>
      <c r="AN110" s="986"/>
      <c r="AO110" s="987"/>
      <c r="AP110" s="989">
        <v>18.399999999999999</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4421123</v>
      </c>
      <c r="BR110" s="1021"/>
      <c r="BS110" s="1021"/>
      <c r="BT110" s="1021"/>
      <c r="BU110" s="1021"/>
      <c r="BV110" s="1021">
        <v>4380961</v>
      </c>
      <c r="BW110" s="1021"/>
      <c r="BX110" s="1021"/>
      <c r="BY110" s="1021"/>
      <c r="BZ110" s="1021"/>
      <c r="CA110" s="1021">
        <v>4510427</v>
      </c>
      <c r="CB110" s="1021"/>
      <c r="CC110" s="1021"/>
      <c r="CD110" s="1021"/>
      <c r="CE110" s="1021"/>
      <c r="CF110" s="1035">
        <v>200.7</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3"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437</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439</v>
      </c>
      <c r="DM111" s="1014"/>
      <c r="DN111" s="1014"/>
      <c r="DO111" s="1014"/>
      <c r="DP111" s="1014"/>
      <c r="DQ111" s="1014" t="s">
        <v>128</v>
      </c>
      <c r="DR111" s="1014"/>
      <c r="DS111" s="1014"/>
      <c r="DT111" s="1014"/>
      <c r="DU111" s="1014"/>
      <c r="DV111" s="1015" t="s">
        <v>128</v>
      </c>
      <c r="DW111" s="1015"/>
      <c r="DX111" s="1015"/>
      <c r="DY111" s="1015"/>
      <c r="DZ111" s="1016"/>
    </row>
    <row r="112" spans="1:131" s="243"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437</v>
      </c>
      <c r="AL112" s="1053"/>
      <c r="AM112" s="1053"/>
      <c r="AN112" s="1053"/>
      <c r="AO112" s="1054"/>
      <c r="AP112" s="1056" t="s">
        <v>128</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1232725</v>
      </c>
      <c r="BR112" s="1014"/>
      <c r="BS112" s="1014"/>
      <c r="BT112" s="1014"/>
      <c r="BU112" s="1014"/>
      <c r="BV112" s="1014">
        <v>1151965</v>
      </c>
      <c r="BW112" s="1014"/>
      <c r="BX112" s="1014"/>
      <c r="BY112" s="1014"/>
      <c r="BZ112" s="1014"/>
      <c r="CA112" s="1014">
        <v>1058118</v>
      </c>
      <c r="CB112" s="1014"/>
      <c r="CC112" s="1014"/>
      <c r="CD112" s="1014"/>
      <c r="CE112" s="1014"/>
      <c r="CF112" s="1008">
        <v>47.1</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437</v>
      </c>
      <c r="DR112" s="1014"/>
      <c r="DS112" s="1014"/>
      <c r="DT112" s="1014"/>
      <c r="DU112" s="1014"/>
      <c r="DV112" s="1015" t="s">
        <v>128</v>
      </c>
      <c r="DW112" s="1015"/>
      <c r="DX112" s="1015"/>
      <c r="DY112" s="1015"/>
      <c r="DZ112" s="1016"/>
    </row>
    <row r="113" spans="1:130" s="243"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97648</v>
      </c>
      <c r="AB113" s="1028"/>
      <c r="AC113" s="1028"/>
      <c r="AD113" s="1028"/>
      <c r="AE113" s="1029"/>
      <c r="AF113" s="1030">
        <v>100726</v>
      </c>
      <c r="AG113" s="1028"/>
      <c r="AH113" s="1028"/>
      <c r="AI113" s="1028"/>
      <c r="AJ113" s="1029"/>
      <c r="AK113" s="1030">
        <v>100657</v>
      </c>
      <c r="AL113" s="1028"/>
      <c r="AM113" s="1028"/>
      <c r="AN113" s="1028"/>
      <c r="AO113" s="1029"/>
      <c r="AP113" s="1031">
        <v>4.5</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142334</v>
      </c>
      <c r="BR113" s="1014"/>
      <c r="BS113" s="1014"/>
      <c r="BT113" s="1014"/>
      <c r="BU113" s="1014"/>
      <c r="BV113" s="1014">
        <v>126264</v>
      </c>
      <c r="BW113" s="1014"/>
      <c r="BX113" s="1014"/>
      <c r="BY113" s="1014"/>
      <c r="BZ113" s="1014"/>
      <c r="CA113" s="1014">
        <v>115073</v>
      </c>
      <c r="CB113" s="1014"/>
      <c r="CC113" s="1014"/>
      <c r="CD113" s="1014"/>
      <c r="CE113" s="1014"/>
      <c r="CF113" s="1008">
        <v>5.0999999999999996</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439</v>
      </c>
      <c r="DR113" s="1053"/>
      <c r="DS113" s="1053"/>
      <c r="DT113" s="1053"/>
      <c r="DU113" s="1054"/>
      <c r="DV113" s="1056" t="s">
        <v>128</v>
      </c>
      <c r="DW113" s="1057"/>
      <c r="DX113" s="1057"/>
      <c r="DY113" s="1057"/>
      <c r="DZ113" s="1058"/>
    </row>
    <row r="114" spans="1:130" s="243"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13144</v>
      </c>
      <c r="AB114" s="1053"/>
      <c r="AC114" s="1053"/>
      <c r="AD114" s="1053"/>
      <c r="AE114" s="1054"/>
      <c r="AF114" s="1055">
        <v>16410</v>
      </c>
      <c r="AG114" s="1053"/>
      <c r="AH114" s="1053"/>
      <c r="AI114" s="1053"/>
      <c r="AJ114" s="1054"/>
      <c r="AK114" s="1055">
        <v>17493</v>
      </c>
      <c r="AL114" s="1053"/>
      <c r="AM114" s="1053"/>
      <c r="AN114" s="1053"/>
      <c r="AO114" s="1054"/>
      <c r="AP114" s="1056">
        <v>0.8</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409950</v>
      </c>
      <c r="BR114" s="1014"/>
      <c r="BS114" s="1014"/>
      <c r="BT114" s="1014"/>
      <c r="BU114" s="1014"/>
      <c r="BV114" s="1014">
        <v>370363</v>
      </c>
      <c r="BW114" s="1014"/>
      <c r="BX114" s="1014"/>
      <c r="BY114" s="1014"/>
      <c r="BZ114" s="1014"/>
      <c r="CA114" s="1014">
        <v>328059</v>
      </c>
      <c r="CB114" s="1014"/>
      <c r="CC114" s="1014"/>
      <c r="CD114" s="1014"/>
      <c r="CE114" s="1014"/>
      <c r="CF114" s="1008">
        <v>14.6</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3"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199</v>
      </c>
      <c r="AB115" s="1028"/>
      <c r="AC115" s="1028"/>
      <c r="AD115" s="1028"/>
      <c r="AE115" s="1029"/>
      <c r="AF115" s="1030">
        <v>177</v>
      </c>
      <c r="AG115" s="1028"/>
      <c r="AH115" s="1028"/>
      <c r="AI115" s="1028"/>
      <c r="AJ115" s="1029"/>
      <c r="AK115" s="1030">
        <v>244</v>
      </c>
      <c r="AL115" s="1028"/>
      <c r="AM115" s="1028"/>
      <c r="AN115" s="1028"/>
      <c r="AO115" s="1029"/>
      <c r="AP115" s="1031">
        <v>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437</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3"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437</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439</v>
      </c>
      <c r="DM116" s="1053"/>
      <c r="DN116" s="1053"/>
      <c r="DO116" s="1053"/>
      <c r="DP116" s="1054"/>
      <c r="DQ116" s="1055" t="s">
        <v>128</v>
      </c>
      <c r="DR116" s="1053"/>
      <c r="DS116" s="1053"/>
      <c r="DT116" s="1053"/>
      <c r="DU116" s="1054"/>
      <c r="DV116" s="1056" t="s">
        <v>128</v>
      </c>
      <c r="DW116" s="1057"/>
      <c r="DX116" s="1057"/>
      <c r="DY116" s="1057"/>
      <c r="DZ116" s="1058"/>
    </row>
    <row r="117" spans="1:130" s="243"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519074</v>
      </c>
      <c r="AB117" s="1071"/>
      <c r="AC117" s="1071"/>
      <c r="AD117" s="1071"/>
      <c r="AE117" s="1072"/>
      <c r="AF117" s="1073">
        <v>530845</v>
      </c>
      <c r="AG117" s="1071"/>
      <c r="AH117" s="1071"/>
      <c r="AI117" s="1071"/>
      <c r="AJ117" s="1072"/>
      <c r="AK117" s="1073">
        <v>532229</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437</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3"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306</v>
      </c>
      <c r="AG118" s="979"/>
      <c r="AH118" s="979"/>
      <c r="AI118" s="979"/>
      <c r="AJ118" s="980"/>
      <c r="AK118" s="978" t="s">
        <v>305</v>
      </c>
      <c r="AL118" s="979"/>
      <c r="AM118" s="979"/>
      <c r="AN118" s="979"/>
      <c r="AO118" s="980"/>
      <c r="AP118" s="1065" t="s">
        <v>429</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437</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3"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4" t="s">
        <v>186</v>
      </c>
      <c r="BA119" s="274"/>
      <c r="BB119" s="274"/>
      <c r="BC119" s="274"/>
      <c r="BD119" s="274"/>
      <c r="BE119" s="274"/>
      <c r="BF119" s="274"/>
      <c r="BG119" s="274"/>
      <c r="BH119" s="274"/>
      <c r="BI119" s="274"/>
      <c r="BJ119" s="274"/>
      <c r="BK119" s="274"/>
      <c r="BL119" s="274"/>
      <c r="BM119" s="274"/>
      <c r="BN119" s="274"/>
      <c r="BO119" s="1069" t="s">
        <v>461</v>
      </c>
      <c r="BP119" s="1100"/>
      <c r="BQ119" s="1091">
        <v>6206132</v>
      </c>
      <c r="BR119" s="1092"/>
      <c r="BS119" s="1092"/>
      <c r="BT119" s="1092"/>
      <c r="BU119" s="1092"/>
      <c r="BV119" s="1092">
        <v>6029553</v>
      </c>
      <c r="BW119" s="1092"/>
      <c r="BX119" s="1092"/>
      <c r="BY119" s="1092"/>
      <c r="BZ119" s="1092"/>
      <c r="CA119" s="1092">
        <v>6011677</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3"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5050094</v>
      </c>
      <c r="BR120" s="1021"/>
      <c r="BS120" s="1021"/>
      <c r="BT120" s="1021"/>
      <c r="BU120" s="1021"/>
      <c r="BV120" s="1021">
        <v>5107036</v>
      </c>
      <c r="BW120" s="1021"/>
      <c r="BX120" s="1021"/>
      <c r="BY120" s="1021"/>
      <c r="BZ120" s="1021"/>
      <c r="CA120" s="1021">
        <v>5115348</v>
      </c>
      <c r="CB120" s="1021"/>
      <c r="CC120" s="1021"/>
      <c r="CD120" s="1021"/>
      <c r="CE120" s="1021"/>
      <c r="CF120" s="1035">
        <v>227.6</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921480</v>
      </c>
      <c r="DH120" s="1021"/>
      <c r="DI120" s="1021"/>
      <c r="DJ120" s="1021"/>
      <c r="DK120" s="1021"/>
      <c r="DL120" s="1021">
        <v>865118</v>
      </c>
      <c r="DM120" s="1021"/>
      <c r="DN120" s="1021"/>
      <c r="DO120" s="1021"/>
      <c r="DP120" s="1021"/>
      <c r="DQ120" s="1021">
        <v>797477</v>
      </c>
      <c r="DR120" s="1021"/>
      <c r="DS120" s="1021"/>
      <c r="DT120" s="1021"/>
      <c r="DU120" s="1021"/>
      <c r="DV120" s="1022">
        <v>35.5</v>
      </c>
      <c r="DW120" s="1022"/>
      <c r="DX120" s="1022"/>
      <c r="DY120" s="1022"/>
      <c r="DZ120" s="1023"/>
    </row>
    <row r="121" spans="1:130" s="243"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78460</v>
      </c>
      <c r="BR121" s="1014"/>
      <c r="BS121" s="1014"/>
      <c r="BT121" s="1014"/>
      <c r="BU121" s="1014"/>
      <c r="BV121" s="1014">
        <v>67532</v>
      </c>
      <c r="BW121" s="1014"/>
      <c r="BX121" s="1014"/>
      <c r="BY121" s="1014"/>
      <c r="BZ121" s="1014"/>
      <c r="CA121" s="1014">
        <v>57806</v>
      </c>
      <c r="CB121" s="1014"/>
      <c r="CC121" s="1014"/>
      <c r="CD121" s="1014"/>
      <c r="CE121" s="1014"/>
      <c r="CF121" s="1008">
        <v>2.6</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228140</v>
      </c>
      <c r="DH121" s="1014"/>
      <c r="DI121" s="1014"/>
      <c r="DJ121" s="1014"/>
      <c r="DK121" s="1014"/>
      <c r="DL121" s="1014">
        <v>211569</v>
      </c>
      <c r="DM121" s="1014"/>
      <c r="DN121" s="1014"/>
      <c r="DO121" s="1014"/>
      <c r="DP121" s="1014"/>
      <c r="DQ121" s="1014">
        <v>193656</v>
      </c>
      <c r="DR121" s="1014"/>
      <c r="DS121" s="1014"/>
      <c r="DT121" s="1014"/>
      <c r="DU121" s="1014"/>
      <c r="DV121" s="1015">
        <v>8.6</v>
      </c>
      <c r="DW121" s="1015"/>
      <c r="DX121" s="1015"/>
      <c r="DY121" s="1015"/>
      <c r="DZ121" s="1016"/>
    </row>
    <row r="122" spans="1:130" s="243"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437</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4167849</v>
      </c>
      <c r="BR122" s="1092"/>
      <c r="BS122" s="1092"/>
      <c r="BT122" s="1092"/>
      <c r="BU122" s="1092"/>
      <c r="BV122" s="1092">
        <v>4176654</v>
      </c>
      <c r="BW122" s="1092"/>
      <c r="BX122" s="1092"/>
      <c r="BY122" s="1092"/>
      <c r="BZ122" s="1092"/>
      <c r="CA122" s="1092">
        <v>4233892</v>
      </c>
      <c r="CB122" s="1092"/>
      <c r="CC122" s="1092"/>
      <c r="CD122" s="1092"/>
      <c r="CE122" s="1092"/>
      <c r="CF122" s="1112">
        <v>188.4</v>
      </c>
      <c r="CG122" s="1113"/>
      <c r="CH122" s="1113"/>
      <c r="CI122" s="1113"/>
      <c r="CJ122" s="1113"/>
      <c r="CK122" s="1104"/>
      <c r="CL122" s="1105"/>
      <c r="CM122" s="1105"/>
      <c r="CN122" s="1105"/>
      <c r="CO122" s="1106"/>
      <c r="CP122" s="1114" t="s">
        <v>402</v>
      </c>
      <c r="CQ122" s="1115"/>
      <c r="CR122" s="1115"/>
      <c r="CS122" s="1115"/>
      <c r="CT122" s="1115"/>
      <c r="CU122" s="1115"/>
      <c r="CV122" s="1115"/>
      <c r="CW122" s="1115"/>
      <c r="CX122" s="1115"/>
      <c r="CY122" s="1115"/>
      <c r="CZ122" s="1115"/>
      <c r="DA122" s="1115"/>
      <c r="DB122" s="1115"/>
      <c r="DC122" s="1115"/>
      <c r="DD122" s="1115"/>
      <c r="DE122" s="1115"/>
      <c r="DF122" s="1116"/>
      <c r="DG122" s="1013">
        <v>83105</v>
      </c>
      <c r="DH122" s="1014"/>
      <c r="DI122" s="1014"/>
      <c r="DJ122" s="1014"/>
      <c r="DK122" s="1014"/>
      <c r="DL122" s="1014">
        <v>75278</v>
      </c>
      <c r="DM122" s="1014"/>
      <c r="DN122" s="1014"/>
      <c r="DO122" s="1014"/>
      <c r="DP122" s="1014"/>
      <c r="DQ122" s="1014">
        <v>66985</v>
      </c>
      <c r="DR122" s="1014"/>
      <c r="DS122" s="1014"/>
      <c r="DT122" s="1014"/>
      <c r="DU122" s="1014"/>
      <c r="DV122" s="1015">
        <v>3</v>
      </c>
      <c r="DW122" s="1015"/>
      <c r="DX122" s="1015"/>
      <c r="DY122" s="1015"/>
      <c r="DZ122" s="1016"/>
    </row>
    <row r="123" spans="1:130" s="243"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4" t="s">
        <v>186</v>
      </c>
      <c r="BA123" s="274"/>
      <c r="BB123" s="274"/>
      <c r="BC123" s="274"/>
      <c r="BD123" s="274"/>
      <c r="BE123" s="274"/>
      <c r="BF123" s="274"/>
      <c r="BG123" s="274"/>
      <c r="BH123" s="274"/>
      <c r="BI123" s="274"/>
      <c r="BJ123" s="274"/>
      <c r="BK123" s="274"/>
      <c r="BL123" s="274"/>
      <c r="BM123" s="274"/>
      <c r="BN123" s="274"/>
      <c r="BO123" s="1069" t="s">
        <v>470</v>
      </c>
      <c r="BP123" s="1100"/>
      <c r="BQ123" s="1159">
        <v>9296403</v>
      </c>
      <c r="BR123" s="1160"/>
      <c r="BS123" s="1160"/>
      <c r="BT123" s="1160"/>
      <c r="BU123" s="1160"/>
      <c r="BV123" s="1160">
        <v>9351222</v>
      </c>
      <c r="BW123" s="1160"/>
      <c r="BX123" s="1160"/>
      <c r="BY123" s="1160"/>
      <c r="BZ123" s="1160"/>
      <c r="CA123" s="1160">
        <v>9407046</v>
      </c>
      <c r="CB123" s="1160"/>
      <c r="CC123" s="1160"/>
      <c r="CD123" s="1160"/>
      <c r="CE123" s="1160"/>
      <c r="CF123" s="1093"/>
      <c r="CG123" s="1094"/>
      <c r="CH123" s="1094"/>
      <c r="CI123" s="1094"/>
      <c r="CJ123" s="1095"/>
      <c r="CK123" s="1104"/>
      <c r="CL123" s="1105"/>
      <c r="CM123" s="1105"/>
      <c r="CN123" s="1105"/>
      <c r="CO123" s="1106"/>
      <c r="CP123" s="1114" t="s">
        <v>407</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128</v>
      </c>
      <c r="DW123" s="1057"/>
      <c r="DX123" s="1057"/>
      <c r="DY123" s="1057"/>
      <c r="DZ123" s="1058"/>
    </row>
    <row r="124" spans="1:130" s="243"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437</v>
      </c>
      <c r="BR124" s="1122"/>
      <c r="BS124" s="1122"/>
      <c r="BT124" s="1122"/>
      <c r="BU124" s="1122"/>
      <c r="BV124" s="1122" t="s">
        <v>128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3"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437</v>
      </c>
      <c r="AL125" s="1053"/>
      <c r="AM125" s="1053"/>
      <c r="AN125" s="1053"/>
      <c r="AO125" s="1054"/>
      <c r="AP125" s="1056" t="s">
        <v>437</v>
      </c>
      <c r="AQ125" s="1057"/>
      <c r="AR125" s="1057"/>
      <c r="AS125" s="1057"/>
      <c r="AT125" s="1058"/>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437</v>
      </c>
      <c r="DW125" s="1022"/>
      <c r="DX125" s="1022"/>
      <c r="DY125" s="1022"/>
      <c r="DZ125" s="1023"/>
    </row>
    <row r="126" spans="1:130" s="243"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439</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3" customFormat="1" ht="26.25" customHeight="1" x14ac:dyDescent="0.15">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199</v>
      </c>
      <c r="AB127" s="1053"/>
      <c r="AC127" s="1053"/>
      <c r="AD127" s="1053"/>
      <c r="AE127" s="1054"/>
      <c r="AF127" s="1055">
        <v>177</v>
      </c>
      <c r="AG127" s="1053"/>
      <c r="AH127" s="1053"/>
      <c r="AI127" s="1053"/>
      <c r="AJ127" s="1054"/>
      <c r="AK127" s="1055">
        <v>244</v>
      </c>
      <c r="AL127" s="1053"/>
      <c r="AM127" s="1053"/>
      <c r="AN127" s="1053"/>
      <c r="AO127" s="1054"/>
      <c r="AP127" s="1056">
        <v>0</v>
      </c>
      <c r="AQ127" s="1057"/>
      <c r="AR127" s="1057"/>
      <c r="AS127" s="1057"/>
      <c r="AT127" s="1058"/>
      <c r="AU127" s="279"/>
      <c r="AV127" s="279"/>
      <c r="AW127" s="279"/>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79"/>
      <c r="CB127" s="279"/>
      <c r="CC127" s="279"/>
      <c r="CD127" s="280"/>
      <c r="CE127" s="280"/>
      <c r="CF127" s="280"/>
      <c r="CG127" s="277"/>
      <c r="CH127" s="277"/>
      <c r="CI127" s="277"/>
      <c r="CJ127" s="278"/>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439</v>
      </c>
      <c r="DM127" s="1014"/>
      <c r="DN127" s="1014"/>
      <c r="DO127" s="1014"/>
      <c r="DP127" s="1014"/>
      <c r="DQ127" s="1014" t="s">
        <v>128</v>
      </c>
      <c r="DR127" s="1014"/>
      <c r="DS127" s="1014"/>
      <c r="DT127" s="1014"/>
      <c r="DU127" s="1014"/>
      <c r="DV127" s="1015" t="s">
        <v>437</v>
      </c>
      <c r="DW127" s="1015"/>
      <c r="DX127" s="1015"/>
      <c r="DY127" s="1015"/>
      <c r="DZ127" s="1016"/>
    </row>
    <row r="128" spans="1:130" s="243" customFormat="1" ht="26.25" customHeight="1" thickBot="1" x14ac:dyDescent="0.2">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18410</v>
      </c>
      <c r="AB128" s="1142"/>
      <c r="AC128" s="1142"/>
      <c r="AD128" s="1142"/>
      <c r="AE128" s="1143"/>
      <c r="AF128" s="1144">
        <v>14320</v>
      </c>
      <c r="AG128" s="1142"/>
      <c r="AH128" s="1142"/>
      <c r="AI128" s="1142"/>
      <c r="AJ128" s="1143"/>
      <c r="AK128" s="1144">
        <v>10894</v>
      </c>
      <c r="AL128" s="1142"/>
      <c r="AM128" s="1142"/>
      <c r="AN128" s="1142"/>
      <c r="AO128" s="1143"/>
      <c r="AP128" s="1145"/>
      <c r="AQ128" s="1146"/>
      <c r="AR128" s="1146"/>
      <c r="AS128" s="1146"/>
      <c r="AT128" s="1147"/>
      <c r="AU128" s="279"/>
      <c r="AV128" s="279"/>
      <c r="AW128" s="279"/>
      <c r="AX128" s="982" t="s">
        <v>484</v>
      </c>
      <c r="AY128" s="983"/>
      <c r="AZ128" s="983"/>
      <c r="BA128" s="983"/>
      <c r="BB128" s="983"/>
      <c r="BC128" s="983"/>
      <c r="BD128" s="983"/>
      <c r="BE128" s="984"/>
      <c r="BF128" s="1148" t="s">
        <v>437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0"/>
      <c r="CB128" s="280"/>
      <c r="CC128" s="280"/>
      <c r="CD128" s="280"/>
      <c r="CE128" s="280"/>
      <c r="CF128" s="280"/>
      <c r="CG128" s="277"/>
      <c r="CH128" s="277"/>
      <c r="CI128" s="277"/>
      <c r="CJ128" s="278"/>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3"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2715243</v>
      </c>
      <c r="AB129" s="1053"/>
      <c r="AC129" s="1053"/>
      <c r="AD129" s="1053"/>
      <c r="AE129" s="1054"/>
      <c r="AF129" s="1055">
        <v>2651816</v>
      </c>
      <c r="AG129" s="1053"/>
      <c r="AH129" s="1053"/>
      <c r="AI129" s="1053"/>
      <c r="AJ129" s="1054"/>
      <c r="AK129" s="1055">
        <v>2615785</v>
      </c>
      <c r="AL129" s="1053"/>
      <c r="AM129" s="1053"/>
      <c r="AN129" s="1053"/>
      <c r="AO129" s="1054"/>
      <c r="AP129" s="1170"/>
      <c r="AQ129" s="1171"/>
      <c r="AR129" s="1171"/>
      <c r="AS129" s="1171"/>
      <c r="AT129" s="1172"/>
      <c r="AU129" s="281"/>
      <c r="AV129" s="281"/>
      <c r="AW129" s="281"/>
      <c r="AX129" s="1161" t="s">
        <v>487</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375252</v>
      </c>
      <c r="AB130" s="1053"/>
      <c r="AC130" s="1053"/>
      <c r="AD130" s="1053"/>
      <c r="AE130" s="1054"/>
      <c r="AF130" s="1055">
        <v>364922</v>
      </c>
      <c r="AG130" s="1053"/>
      <c r="AH130" s="1053"/>
      <c r="AI130" s="1053"/>
      <c r="AJ130" s="1054"/>
      <c r="AK130" s="1055">
        <v>367929</v>
      </c>
      <c r="AL130" s="1053"/>
      <c r="AM130" s="1053"/>
      <c r="AN130" s="1053"/>
      <c r="AO130" s="1054"/>
      <c r="AP130" s="1170"/>
      <c r="AQ130" s="1171"/>
      <c r="AR130" s="1171"/>
      <c r="AS130" s="1171"/>
      <c r="AT130" s="1172"/>
      <c r="AU130" s="281"/>
      <c r="AV130" s="281"/>
      <c r="AW130" s="281"/>
      <c r="AX130" s="1161" t="s">
        <v>490</v>
      </c>
      <c r="AY130" s="1044"/>
      <c r="AZ130" s="1044"/>
      <c r="BA130" s="1044"/>
      <c r="BB130" s="1044"/>
      <c r="BC130" s="1044"/>
      <c r="BD130" s="1044"/>
      <c r="BE130" s="1045"/>
      <c r="BF130" s="1198">
        <v>6.2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2339991</v>
      </c>
      <c r="AB131" s="1078"/>
      <c r="AC131" s="1078"/>
      <c r="AD131" s="1078"/>
      <c r="AE131" s="1079"/>
      <c r="AF131" s="1077">
        <v>2286894</v>
      </c>
      <c r="AG131" s="1078"/>
      <c r="AH131" s="1078"/>
      <c r="AI131" s="1078"/>
      <c r="AJ131" s="1079"/>
      <c r="AK131" s="1077">
        <v>2247856</v>
      </c>
      <c r="AL131" s="1078"/>
      <c r="AM131" s="1078"/>
      <c r="AN131" s="1078"/>
      <c r="AO131" s="1079"/>
      <c r="AP131" s="1208"/>
      <c r="AQ131" s="1209"/>
      <c r="AR131" s="1209"/>
      <c r="AS131" s="1209"/>
      <c r="AT131" s="1210"/>
      <c r="AU131" s="281"/>
      <c r="AV131" s="281"/>
      <c r="AW131" s="281"/>
      <c r="AX131" s="1180" t="s">
        <v>492</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5.3595077929999997</v>
      </c>
      <c r="AB132" s="1194"/>
      <c r="AC132" s="1194"/>
      <c r="AD132" s="1194"/>
      <c r="AE132" s="1195"/>
      <c r="AF132" s="1196">
        <v>6.6292097490000002</v>
      </c>
      <c r="AG132" s="1194"/>
      <c r="AH132" s="1194"/>
      <c r="AI132" s="1194"/>
      <c r="AJ132" s="1195"/>
      <c r="AK132" s="1196">
        <v>6.8245474799999997</v>
      </c>
      <c r="AL132" s="1194"/>
      <c r="AM132" s="1194"/>
      <c r="AN132" s="1194"/>
      <c r="AO132" s="1195"/>
      <c r="AP132" s="1093"/>
      <c r="AQ132" s="1094"/>
      <c r="AR132" s="1094"/>
      <c r="AS132" s="1094"/>
      <c r="AT132" s="1197"/>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4.5</v>
      </c>
      <c r="AB133" s="1177"/>
      <c r="AC133" s="1177"/>
      <c r="AD133" s="1177"/>
      <c r="AE133" s="1178"/>
      <c r="AF133" s="1176">
        <v>5.4</v>
      </c>
      <c r="AG133" s="1177"/>
      <c r="AH133" s="1177"/>
      <c r="AI133" s="1177"/>
      <c r="AJ133" s="1178"/>
      <c r="AK133" s="1176">
        <v>6.2</v>
      </c>
      <c r="AL133" s="1177"/>
      <c r="AM133" s="1177"/>
      <c r="AN133" s="1177"/>
      <c r="AO133" s="1178"/>
      <c r="AP133" s="1123"/>
      <c r="AQ133" s="1124"/>
      <c r="AR133" s="1124"/>
      <c r="AS133" s="1124"/>
      <c r="AT133" s="1179"/>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Ht3BOse+sOPg4Ix7rUz3ziIlFHVBQIcRQg5tkP0B4wWDAE5MYH0QUrLTDCEzip7xKeGxaNIcxQnSGFiFXklG4Q==" saltValue="7q+idnZHousOEaXXZ/HD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30" zoomScaleNormal="85" zoomScaleSheetLayoutView="130"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496</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cBtzv7W73yMUW+emB7qYMh0ECTeYkoaHlGUALCEZYD1QKjgGtm0cvlF6xCmpJFsw9h7ATHXx5LlP0/wFKhN7GA==" saltValue="yMfQaQ8OF4sweGDj7Mdf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i7WD7pXe2dWTFg8mBfww6RpitCr2Nw3xqNP++VzuS7n+w0dyIpFCwvAr+lTp5rbwDX1vyTZ4bOgdUGdBZka2A==" saltValue="hF4AvCGoEOXxkxvxdzfPM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497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498</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4" t="s">
        <v>499</v>
      </c>
      <c r="AP7" s="300"/>
      <c r="AQ7" s="301" t="s">
        <v>500</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5"/>
      <c r="AP8" s="306" t="s">
        <v>501</v>
      </c>
      <c r="AQ8" s="307" t="s">
        <v>502</v>
      </c>
      <c r="AR8" s="308" t="s">
        <v>503</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16" t="s">
        <v>504</v>
      </c>
      <c r="AL9" s="1217"/>
      <c r="AM9" s="1217"/>
      <c r="AN9" s="1218"/>
      <c r="AO9" s="309">
        <v>537432</v>
      </c>
      <c r="AP9" s="309">
        <v>94187</v>
      </c>
      <c r="AQ9" s="310">
        <v>140211</v>
      </c>
      <c r="AR9" s="311">
        <v>-32.799999999999997</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16" t="s">
        <v>505</v>
      </c>
      <c r="AL10" s="1217"/>
      <c r="AM10" s="1217"/>
      <c r="AN10" s="1218"/>
      <c r="AO10" s="312">
        <v>87368</v>
      </c>
      <c r="AP10" s="312">
        <v>15312</v>
      </c>
      <c r="AQ10" s="313">
        <v>17469</v>
      </c>
      <c r="AR10" s="314">
        <v>-12.3</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16" t="s">
        <v>506</v>
      </c>
      <c r="AL11" s="1217"/>
      <c r="AM11" s="1217"/>
      <c r="AN11" s="1218"/>
      <c r="AO11" s="312">
        <v>149362</v>
      </c>
      <c r="AP11" s="312">
        <v>26176</v>
      </c>
      <c r="AQ11" s="313">
        <v>23430</v>
      </c>
      <c r="AR11" s="314">
        <v>11.7</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16" t="s">
        <v>507</v>
      </c>
      <c r="AL12" s="1217"/>
      <c r="AM12" s="1217"/>
      <c r="AN12" s="1218"/>
      <c r="AO12" s="312" t="s">
        <v>508</v>
      </c>
      <c r="AP12" s="312" t="s">
        <v>508</v>
      </c>
      <c r="AQ12" s="313">
        <v>2927</v>
      </c>
      <c r="AR12" s="314" t="s">
        <v>508</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16" t="s">
        <v>509</v>
      </c>
      <c r="AL13" s="1217"/>
      <c r="AM13" s="1217"/>
      <c r="AN13" s="1218"/>
      <c r="AO13" s="312" t="s">
        <v>508</v>
      </c>
      <c r="AP13" s="312" t="s">
        <v>508</v>
      </c>
      <c r="AQ13" s="313" t="s">
        <v>508</v>
      </c>
      <c r="AR13" s="314" t="s">
        <v>508</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16" t="s">
        <v>510</v>
      </c>
      <c r="AL14" s="1217"/>
      <c r="AM14" s="1217"/>
      <c r="AN14" s="1218"/>
      <c r="AO14" s="312">
        <v>12127</v>
      </c>
      <c r="AP14" s="312">
        <v>2125</v>
      </c>
      <c r="AQ14" s="313">
        <v>6472</v>
      </c>
      <c r="AR14" s="314">
        <v>-67.2</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16" t="s">
        <v>511</v>
      </c>
      <c r="AL15" s="1217"/>
      <c r="AM15" s="1217"/>
      <c r="AN15" s="1218"/>
      <c r="AO15" s="312" t="s">
        <v>508</v>
      </c>
      <c r="AP15" s="312" t="s">
        <v>508</v>
      </c>
      <c r="AQ15" s="313">
        <v>3599</v>
      </c>
      <c r="AR15" s="314" t="s">
        <v>508</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9" t="s">
        <v>512</v>
      </c>
      <c r="AL16" s="1220"/>
      <c r="AM16" s="1220"/>
      <c r="AN16" s="1221"/>
      <c r="AO16" s="312">
        <v>-52927</v>
      </c>
      <c r="AP16" s="312">
        <v>-9276</v>
      </c>
      <c r="AQ16" s="313">
        <v>-14458</v>
      </c>
      <c r="AR16" s="314">
        <v>-35.799999999999997</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9" t="s">
        <v>186</v>
      </c>
      <c r="AL17" s="1220"/>
      <c r="AM17" s="1220"/>
      <c r="AN17" s="1221"/>
      <c r="AO17" s="312">
        <v>733362</v>
      </c>
      <c r="AP17" s="312">
        <v>128525</v>
      </c>
      <c r="AQ17" s="313">
        <v>179649</v>
      </c>
      <c r="AR17" s="314">
        <v>-28.5</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513</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514</v>
      </c>
      <c r="AP20" s="320" t="s">
        <v>515</v>
      </c>
      <c r="AQ20" s="321" t="s">
        <v>516</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11" t="s">
        <v>517</v>
      </c>
      <c r="AL21" s="1212"/>
      <c r="AM21" s="1212"/>
      <c r="AN21" s="1213"/>
      <c r="AO21" s="324">
        <v>10.69</v>
      </c>
      <c r="AP21" s="325">
        <v>16.079999999999998</v>
      </c>
      <c r="AQ21" s="326">
        <v>-5.39</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11" t="s">
        <v>518</v>
      </c>
      <c r="AL22" s="1212"/>
      <c r="AM22" s="1212"/>
      <c r="AN22" s="1213"/>
      <c r="AO22" s="329">
        <v>92.3</v>
      </c>
      <c r="AP22" s="330">
        <v>96</v>
      </c>
      <c r="AQ22" s="331">
        <v>-3.7</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519</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520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521</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4" t="s">
        <v>499</v>
      </c>
      <c r="AP30" s="300"/>
      <c r="AQ30" s="301" t="s">
        <v>500</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5"/>
      <c r="AP31" s="306" t="s">
        <v>501</v>
      </c>
      <c r="AQ31" s="307" t="s">
        <v>502</v>
      </c>
      <c r="AR31" s="308" t="s">
        <v>503</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7" t="s">
        <v>522</v>
      </c>
      <c r="AL32" s="1228"/>
      <c r="AM32" s="1228"/>
      <c r="AN32" s="1229"/>
      <c r="AO32" s="339">
        <v>413835</v>
      </c>
      <c r="AP32" s="339">
        <v>72526</v>
      </c>
      <c r="AQ32" s="340">
        <v>107391</v>
      </c>
      <c r="AR32" s="341">
        <v>-32.5</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7" t="s">
        <v>523</v>
      </c>
      <c r="AL33" s="1228"/>
      <c r="AM33" s="1228"/>
      <c r="AN33" s="1229"/>
      <c r="AO33" s="339" t="s">
        <v>508</v>
      </c>
      <c r="AP33" s="339" t="s">
        <v>508</v>
      </c>
      <c r="AQ33" s="340">
        <v>130</v>
      </c>
      <c r="AR33" s="341" t="s">
        <v>508</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7" t="s">
        <v>524</v>
      </c>
      <c r="AL34" s="1228"/>
      <c r="AM34" s="1228"/>
      <c r="AN34" s="1229"/>
      <c r="AO34" s="339" t="s">
        <v>508</v>
      </c>
      <c r="AP34" s="339" t="s">
        <v>508</v>
      </c>
      <c r="AQ34" s="340">
        <v>239</v>
      </c>
      <c r="AR34" s="341" t="s">
        <v>508</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7" t="s">
        <v>525</v>
      </c>
      <c r="AL35" s="1228"/>
      <c r="AM35" s="1228"/>
      <c r="AN35" s="1229"/>
      <c r="AO35" s="339">
        <v>100657</v>
      </c>
      <c r="AP35" s="339">
        <v>17641</v>
      </c>
      <c r="AQ35" s="340">
        <v>23019</v>
      </c>
      <c r="AR35" s="341">
        <v>-23.4</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7" t="s">
        <v>526</v>
      </c>
      <c r="AL36" s="1228"/>
      <c r="AM36" s="1228"/>
      <c r="AN36" s="1229"/>
      <c r="AO36" s="339">
        <v>17493</v>
      </c>
      <c r="AP36" s="339">
        <v>3066</v>
      </c>
      <c r="AQ36" s="340">
        <v>3575</v>
      </c>
      <c r="AR36" s="341">
        <v>-14.2</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7" t="s">
        <v>527</v>
      </c>
      <c r="AL37" s="1228"/>
      <c r="AM37" s="1228"/>
      <c r="AN37" s="1229"/>
      <c r="AO37" s="339">
        <v>244</v>
      </c>
      <c r="AP37" s="339">
        <v>43</v>
      </c>
      <c r="AQ37" s="340">
        <v>750</v>
      </c>
      <c r="AR37" s="341">
        <v>-94.3</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30" t="s">
        <v>528</v>
      </c>
      <c r="AL38" s="1231"/>
      <c r="AM38" s="1231"/>
      <c r="AN38" s="1232"/>
      <c r="AO38" s="342" t="s">
        <v>508</v>
      </c>
      <c r="AP38" s="342" t="s">
        <v>508</v>
      </c>
      <c r="AQ38" s="343">
        <v>17</v>
      </c>
      <c r="AR38" s="331" t="s">
        <v>508</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30" t="s">
        <v>529</v>
      </c>
      <c r="AL39" s="1231"/>
      <c r="AM39" s="1231"/>
      <c r="AN39" s="1232"/>
      <c r="AO39" s="339">
        <v>-10894</v>
      </c>
      <c r="AP39" s="339">
        <v>-1909</v>
      </c>
      <c r="AQ39" s="340">
        <v>-4961</v>
      </c>
      <c r="AR39" s="341">
        <v>-61.5</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7" t="s">
        <v>530</v>
      </c>
      <c r="AL40" s="1228"/>
      <c r="AM40" s="1228"/>
      <c r="AN40" s="1229"/>
      <c r="AO40" s="339">
        <v>-367929</v>
      </c>
      <c r="AP40" s="339">
        <v>-64481</v>
      </c>
      <c r="AQ40" s="340">
        <v>-92273</v>
      </c>
      <c r="AR40" s="341">
        <v>-30.1</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33" t="s">
        <v>298</v>
      </c>
      <c r="AL41" s="1234"/>
      <c r="AM41" s="1234"/>
      <c r="AN41" s="1235"/>
      <c r="AO41" s="339">
        <v>153406</v>
      </c>
      <c r="AP41" s="339">
        <v>26885</v>
      </c>
      <c r="AQ41" s="340">
        <v>37889</v>
      </c>
      <c r="AR41" s="341">
        <v>-29</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531</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532</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533</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22" t="s">
        <v>499</v>
      </c>
      <c r="AN49" s="1224" t="s">
        <v>534</v>
      </c>
      <c r="AO49" s="1225"/>
      <c r="AP49" s="1225"/>
      <c r="AQ49" s="1225"/>
      <c r="AR49" s="1226"/>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23"/>
      <c r="AN50" s="355" t="s">
        <v>535</v>
      </c>
      <c r="AO50" s="356" t="s">
        <v>536</v>
      </c>
      <c r="AP50" s="357" t="s">
        <v>537</v>
      </c>
      <c r="AQ50" s="358" t="s">
        <v>538</v>
      </c>
      <c r="AR50" s="359" t="s">
        <v>539</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540</v>
      </c>
      <c r="AL51" s="352"/>
      <c r="AM51" s="360">
        <v>689986</v>
      </c>
      <c r="AN51" s="361">
        <v>112138</v>
      </c>
      <c r="AO51" s="362">
        <v>29</v>
      </c>
      <c r="AP51" s="363">
        <v>162193</v>
      </c>
      <c r="AQ51" s="364">
        <v>-7.7</v>
      </c>
      <c r="AR51" s="365">
        <v>36.700000000000003</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541</v>
      </c>
      <c r="AM52" s="368">
        <v>341145</v>
      </c>
      <c r="AN52" s="369">
        <v>55444</v>
      </c>
      <c r="AO52" s="370">
        <v>9.9</v>
      </c>
      <c r="AP52" s="371">
        <v>79985</v>
      </c>
      <c r="AQ52" s="372">
        <v>-8.8000000000000007</v>
      </c>
      <c r="AR52" s="373">
        <v>18.7</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542</v>
      </c>
      <c r="AL53" s="352"/>
      <c r="AM53" s="360">
        <v>654455</v>
      </c>
      <c r="AN53" s="361">
        <v>107853</v>
      </c>
      <c r="AO53" s="362">
        <v>-3.8</v>
      </c>
      <c r="AP53" s="363">
        <v>168868</v>
      </c>
      <c r="AQ53" s="364">
        <v>4.0999999999999996</v>
      </c>
      <c r="AR53" s="365">
        <v>-7.9</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541</v>
      </c>
      <c r="AM54" s="368">
        <v>413316</v>
      </c>
      <c r="AN54" s="369">
        <v>68114</v>
      </c>
      <c r="AO54" s="370">
        <v>22.9</v>
      </c>
      <c r="AP54" s="371">
        <v>79360</v>
      </c>
      <c r="AQ54" s="372">
        <v>-0.8</v>
      </c>
      <c r="AR54" s="373">
        <v>23.7</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543</v>
      </c>
      <c r="AL55" s="352"/>
      <c r="AM55" s="360">
        <v>665278</v>
      </c>
      <c r="AN55" s="361">
        <v>112245</v>
      </c>
      <c r="AO55" s="362">
        <v>4.0999999999999996</v>
      </c>
      <c r="AP55" s="363">
        <v>202870</v>
      </c>
      <c r="AQ55" s="364">
        <v>20.100000000000001</v>
      </c>
      <c r="AR55" s="365">
        <v>-16</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541</v>
      </c>
      <c r="AM56" s="368">
        <v>448540</v>
      </c>
      <c r="AN56" s="369">
        <v>75677</v>
      </c>
      <c r="AO56" s="370">
        <v>11.1</v>
      </c>
      <c r="AP56" s="371">
        <v>79735</v>
      </c>
      <c r="AQ56" s="372">
        <v>0.5</v>
      </c>
      <c r="AR56" s="373">
        <v>10.6</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544</v>
      </c>
      <c r="AL57" s="352"/>
      <c r="AM57" s="360">
        <v>546849</v>
      </c>
      <c r="AN57" s="361">
        <v>94252</v>
      </c>
      <c r="AO57" s="362">
        <v>-16</v>
      </c>
      <c r="AP57" s="363">
        <v>167497</v>
      </c>
      <c r="AQ57" s="364">
        <v>-17.399999999999999</v>
      </c>
      <c r="AR57" s="365">
        <v>1.4</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541</v>
      </c>
      <c r="AM58" s="368">
        <v>380450</v>
      </c>
      <c r="AN58" s="369">
        <v>65572</v>
      </c>
      <c r="AO58" s="370">
        <v>-13.4</v>
      </c>
      <c r="AP58" s="371">
        <v>82571</v>
      </c>
      <c r="AQ58" s="372">
        <v>3.6</v>
      </c>
      <c r="AR58" s="373">
        <v>-17</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545</v>
      </c>
      <c r="AL59" s="352"/>
      <c r="AM59" s="360">
        <v>646802</v>
      </c>
      <c r="AN59" s="361">
        <v>113355</v>
      </c>
      <c r="AO59" s="362">
        <v>20.3</v>
      </c>
      <c r="AP59" s="363">
        <v>190274</v>
      </c>
      <c r="AQ59" s="364">
        <v>13.6</v>
      </c>
      <c r="AR59" s="365">
        <v>6.7</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541</v>
      </c>
      <c r="AM60" s="368">
        <v>488593</v>
      </c>
      <c r="AN60" s="369">
        <v>85628</v>
      </c>
      <c r="AO60" s="370">
        <v>30.6</v>
      </c>
      <c r="AP60" s="371">
        <v>88584</v>
      </c>
      <c r="AQ60" s="372">
        <v>7.3</v>
      </c>
      <c r="AR60" s="373">
        <v>23.3</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546</v>
      </c>
      <c r="AL61" s="374"/>
      <c r="AM61" s="375">
        <v>640674</v>
      </c>
      <c r="AN61" s="376">
        <v>107969</v>
      </c>
      <c r="AO61" s="377">
        <v>6.7</v>
      </c>
      <c r="AP61" s="378">
        <v>178340</v>
      </c>
      <c r="AQ61" s="379">
        <v>2.5</v>
      </c>
      <c r="AR61" s="365">
        <v>4.2</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541</v>
      </c>
      <c r="AM62" s="368">
        <v>414409</v>
      </c>
      <c r="AN62" s="369">
        <v>70087</v>
      </c>
      <c r="AO62" s="370">
        <v>12.2</v>
      </c>
      <c r="AP62" s="371">
        <v>82047</v>
      </c>
      <c r="AQ62" s="372">
        <v>0.4</v>
      </c>
      <c r="AR62" s="373">
        <v>11.8</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F7Nxr06JzBtOdk0KToEtm1u7mOunQC4PRuCR7IGddu9Xsff5vOmMBhg+1+jWMrFaESkwbXyFb6z3v+bBI6Ld6w==" saltValue="twjKvQQgTByqaur0Yr9L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548</v>
      </c>
    </row>
    <row r="120" spans="125:125" ht="13.5" hidden="1" customHeight="1" x14ac:dyDescent="0.15"/>
    <row r="121" spans="125:125" ht="13.5" hidden="1" customHeight="1" x14ac:dyDescent="0.15">
      <c r="DU121" s="287"/>
    </row>
  </sheetData>
  <sheetProtection algorithmName="SHA-512" hashValue="OfJjt9NbfmTAkQ8SzYSavD5DeWhPoFj+WPlbrXpsAgkR2VaorHHeGsOEyyJhG5XPY+xUUB+XE+kE9u7RQUIb0g==" saltValue="dfNJbMChcdmi9lplS3k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549</v>
      </c>
    </row>
  </sheetData>
  <sheetProtection algorithmName="SHA-512" hashValue="3sJmr9HzBKJUYUxsUN5aUmszl1ZjOaWg6ZmuZaiieZCu68dv9hQYwd1idEMwPkMNrLgD8QliA/iMYiLNYvV5CQ==" saltValue="xEpTfe9pI2azW/rmOpW3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133.58000000000001</v>
      </c>
      <c r="G47" s="12">
        <v>147.94</v>
      </c>
      <c r="H47" s="12">
        <v>152.83000000000001</v>
      </c>
      <c r="I47" s="12">
        <v>158.91999999999999</v>
      </c>
      <c r="J47" s="13">
        <v>161.13</v>
      </c>
    </row>
    <row r="48" spans="2:10" ht="57.75" customHeight="1" x14ac:dyDescent="0.15">
      <c r="B48" s="14"/>
      <c r="C48" s="1238" t="s">
        <v>4</v>
      </c>
      <c r="D48" s="1238"/>
      <c r="E48" s="1239"/>
      <c r="F48" s="15">
        <v>6.47</v>
      </c>
      <c r="G48" s="16">
        <v>3.91</v>
      </c>
      <c r="H48" s="16">
        <v>10.029999999999999</v>
      </c>
      <c r="I48" s="16">
        <v>5.62</v>
      </c>
      <c r="J48" s="17">
        <v>7.31</v>
      </c>
    </row>
    <row r="49" spans="2:10" ht="57.75" customHeight="1" thickBot="1" x14ac:dyDescent="0.2">
      <c r="B49" s="18"/>
      <c r="C49" s="1240" t="s">
        <v>5</v>
      </c>
      <c r="D49" s="1240"/>
      <c r="E49" s="1241"/>
      <c r="F49" s="19">
        <v>17.62</v>
      </c>
      <c r="G49" s="20">
        <v>8.34</v>
      </c>
      <c r="H49" s="20">
        <v>8.86</v>
      </c>
      <c r="I49" s="20" t="s">
        <v>555</v>
      </c>
      <c r="J49" s="21">
        <v>1.63</v>
      </c>
    </row>
    <row r="50" spans="2:10" ht="13.5" customHeight="1" x14ac:dyDescent="0.15"/>
  </sheetData>
  <sheetProtection algorithmName="SHA-512" hashValue="xPTDbtQM5UE98RRM8Y2UDVPJsyzhIth0zrp6oUzid9Xmg7Fab76UaIrkLq0vLlyws1Q9iLOzx2prwZVUF0Hvow==" saltValue="yxfvOMHd0/iX2jwoVDrs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各会計、関係団体の財政状況及び健全化判断比率※0325修正</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2024-03-29T08:09:09Z</dcterms:modified>
</cp:coreProperties>
</file>